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8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Plan3" sheetId="2" state="visible" r:id="rId3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<sst xmlns="http://schemas.openxmlformats.org/spreadsheetml/2006/main" count="147" uniqueCount="120">
  <si>
    <t xml:space="preserve">ORÇAMENTO CENTRAL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</si>
  <si>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CENTRAL GLP EMEF JOSÉ DE ANCHIETA</t>
    </r>
  </si>
  <si>
    <t xml:space="preserve">PROPRIETÁRIO: MUNICÍPIO DE TRÊS PASSOS</t>
  </si>
  <si>
    <t xml:space="preserve">ENDEREÇO: RUA PARANÁ, Nº 70</t>
  </si>
  <si>
    <t xml:space="preserve">CUSTO TOTAL: R$ 7149,88</t>
  </si>
  <si>
    <t xml:space="preserve">SINAPI 12/2021</t>
  </si>
  <si>
    <t xml:space="preserve">NÃO DESONERADO - ENCARGOS SOCIAIS SOBRE PREÇOS DA MÃO-DE-OBRA: 111,22%(HORA) 69,19%(MÊS)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</si>
  <si>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</si>
  <si>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</si>
  <si>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</si>
  <si>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</si>
  <si>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</si>
  <si>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</si>
  <si>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</si>
  <si>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</si>
  <si>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</si>
  <si>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</si>
  <si>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</si>
  <si>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Pesquisa de Preço</t>
  </si>
  <si>
    <t xml:space="preserve">1.1</t>
  </si>
  <si>
    <t xml:space="preserve">ABRACADEIRA EM ACO PARA AMARRACAO DE ELETRODUTOS, TIPO U SIMPLES, COM 1"</t>
  </si>
  <si>
    <t xml:space="preserve">uni</t>
  </si>
  <si>
    <t xml:space="preserve">1.2</t>
  </si>
  <si>
    <t xml:space="preserve">VÁLVULA DE RETENÇÃO VERTICAL, DE BRONZE, ROSCÁVEL, 1" - FORNECIMENTO E INSTALAÇÃO</t>
  </si>
  <si>
    <t xml:space="preserve">1.3</t>
  </si>
  <si>
    <t xml:space="preserve">VÁLVULA DE RETENÇÃO HORIZONTAL, DE BRONZE, ROSCÁVEL, 1" – FORNECIMENTO E INSTALAÇÃO.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</si>
  <si>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</si>
  <si>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1.4</t>
  </si>
  <si>
    <t xml:space="preserve">MANÔMETRO (0 A 300 PSI, 0 A 21KGF/CM2)</t>
  </si>
  <si>
    <t xml:space="preserve">1.5</t>
  </si>
  <si>
    <t xml:space="preserve">TÊ, EM FERRO GALVANIZADO, CONEXÃO ROSQUEADA, DN 25 (1"), INSTALADO EM RAMAIS E SUB-RAMAIS DE GÁS - FORNECIMENTO E INSTALAÇÃO</t>
  </si>
  <si>
    <t xml:space="preserve">1.6</t>
  </si>
  <si>
    <t xml:space="preserve">TÊ, EM FERRO GALVANIZADO, CONEXÃO ROSQUEADA, DN 15 (1/2"), INSTALADO EM RAMAIS E SUB-RAMAIS DE GÁS - FORNECIMENTO E INSTALAÇÃO</t>
  </si>
  <si>
    <t xml:space="preserve">1.7</t>
  </si>
  <si>
    <t xml:space="preserve">TUBO DE AÇO GALVANIZADO SEM COSTURA, CLASSE MÉDIA, CONEXÃO ROSQUEADA, DN 25 (1"), INSTALADO EM RAMAIS E SUB-RAMAIS DE GÁS - FORNECIMENTO E INSTALAÇÃO</t>
  </si>
  <si>
    <t xml:space="preserve">m</t>
  </si>
  <si>
    <t xml:space="preserve">1.8</t>
  </si>
  <si>
    <t xml:space="preserve">FURO EM ALVENARIA PARA DIÂMETROS MENORES OU IGUAIS A 40 MM</t>
  </si>
  <si>
    <t xml:space="preserve">1.9</t>
  </si>
  <si>
    <t xml:space="preserve">PINTURA COM TINTA ALQUÍDICA DE FUNDO (TIPO ZARCÃO) APLICADA A ROLO OU PINCEL SOBRE SUPERFÍCIES METÁLICAS (EXCETO PERFIL) EXECUTADO EM OBRA (POR DEMÃO).</t>
  </si>
  <si>
    <t xml:space="preserve">m²</t>
  </si>
  <si>
    <t xml:space="preserve">1.10</t>
  </si>
  <si>
    <t xml:space="preserve">PINTURA COM TINTA ACRÍLICA DE ACABAMENTO APLICADA A ROLO OU PINCEL SOBRE SUPERFÍCIES METÁLICAS (EXCETO PERFIL) EXECUTADO EM OBRA (POR DEMÃO) AMARELA</t>
  </si>
  <si>
    <t xml:space="preserve">1.11</t>
  </si>
  <si>
    <t xml:space="preserve">NIPLE, EM FERRO GALVANIZADO, CONEXÃO ROSQUEADA, DN 25 (1"), INSTALADO EM RAMAIS E SUB-RAMAIS DE GÁS - FORNECIMENTO E INSTALAÇÃO</t>
  </si>
  <si>
    <t xml:space="preserve">1.12</t>
  </si>
  <si>
    <t xml:space="preserve">NIPLE, EM FERRO GALVANIZADO, CONEXÃO ROSQUEADA, DN 15 (1/2"), INSTALADO EM RAMAIS E SUB-RAMAIS DE GÁS - FORNECIMENTO E INSTALAÇÃO</t>
  </si>
  <si>
    <t xml:space="preserve">1.13</t>
  </si>
  <si>
    <t xml:space="preserve">LUVA COM REDUÇÃO, EM AÇO, CONEXÃO SOLDADA, DN 25 X 20 MM (1" X 1/2"), INSTALADO EM RAMAIS E SUB-RAMAIS DE GÁS - FORNECIMENTO E INSTALAÇÃO</t>
  </si>
  <si>
    <t xml:space="preserve">1.14</t>
  </si>
  <si>
    <t xml:space="preserve">UNIÃO, EM FERRO GALVANIZADO, CONEXÃO ROSQUEADA, DN 25 (1"), INSTALADO EM RAMAIS E SUB-RAMAIS DE GÁS - FORNECIMENTO E INSTALAÇÃO.</t>
  </si>
  <si>
    <t xml:space="preserve">1.15</t>
  </si>
  <si>
    <t xml:space="preserve">JOELHO 90 GRAUS, EM FERRO GALVANIZADO, CONEXÃO ROSQUEADA, DN 25 (1"), INSTALADO EM RAMAIS E SUB-RAMAIS DE GÁS - FORNECIMENTO E INSTALAÇÃO</t>
  </si>
  <si>
    <t xml:space="preserve">1.16</t>
  </si>
  <si>
    <t xml:space="preserve">REGISTRO OU REGULADOR DE GAS COZINHA, VAZAO DE 2 KG/H, 2,8 KPA</t>
  </si>
  <si>
    <t xml:space="preserve">1.17</t>
  </si>
  <si>
    <t xml:space="preserve">MANGUEIRA FLEXÍVEL TOMBACK EM COBRE MACHO E FÊMEA 1,20M</t>
  </si>
  <si>
    <t xml:space="preserve">1.18</t>
  </si>
  <si>
    <t xml:space="preserve">CHICOTE PIG TAIL FLEXÍVEL PARA P45</t>
  </si>
  <si>
    <t xml:space="preserve">1.19</t>
  </si>
  <si>
    <t xml:space="preserve">FITA VEDA ROSCA EM ROLOS DE 18 MM X 25 M (L X C)</t>
  </si>
  <si>
    <t xml:space="preserve">1.20</t>
  </si>
  <si>
    <t xml:space="preserve">ENSAIO DE ESTANQUEIDADE DE ACORDO COM A NBR 13523 COM LAUDO E ART DE RESPONSÁVEL TÉCNICO</t>
  </si>
  <si>
    <t xml:space="preserve">TOTAL FINAL </t>
  </si>
  <si>
    <t xml:space="preserve">Três Passos, 16 de Fevereiro de 2022</t>
  </si>
  <si>
    <t xml:space="preserve">_______________________</t>
  </si>
  <si>
    <t xml:space="preserve">Eng. Civil Camila Mertz Sousa</t>
  </si>
  <si>
    <t xml:space="preserve">CREA RS 231477</t>
  </si>
  <si>
    <t xml:space="preserve">07.07.100</t>
  </si>
  <si>
    <t xml:space="preserve">TUBULAÇÕES DE AÇO CARBONO E CONEXÕES DE FERRO MALEÁVEL</t>
  </si>
  <si>
    <t xml:space="preserve">07.07.101 </t>
  </si>
  <si>
    <t xml:space="preserve">Tubo</t>
  </si>
  <si>
    <t xml:space="preserve">Tubo de aço sem costura SCH-40 ASTM A-106, diâmetro 3/4"</t>
  </si>
  <si>
    <t xml:space="preserve">Tubo de aço sem costura SCH-40 ASTM A-106, diâmetro 1/2"</t>
  </si>
  <si>
    <t xml:space="preserve">07.07.103 </t>
  </si>
  <si>
    <t xml:space="preserve">Tê</t>
  </si>
  <si>
    <t xml:space="preserve">Tê de redução NPT classe 300, roscável, diâmetro 3/4"x1/2" </t>
  </si>
  <si>
    <t xml:space="preserve">07.07.104 </t>
  </si>
  <si>
    <t xml:space="preserve">Redução</t>
  </si>
  <si>
    <t xml:space="preserve">Luva de redução FG NPT classe 300, roscável, diâmetro 3/4"x1/2" </t>
  </si>
  <si>
    <t xml:space="preserve">Luva de redução FG NPT classe 300, roscável, diâmetro 1/2"x1/4" </t>
  </si>
  <si>
    <t xml:space="preserve">07.07.107</t>
  </si>
  <si>
    <t xml:space="preserve">Niple</t>
  </si>
  <si>
    <t xml:space="preserve">Niple NPT classe 300, diâmetro 3/4"</t>
  </si>
  <si>
    <t xml:space="preserve">Niple NPT classe 300, diâmetro 1/2"</t>
  </si>
  <si>
    <t xml:space="preserve">07.07.111</t>
  </si>
  <si>
    <t xml:space="preserve">Meia luva</t>
  </si>
  <si>
    <t xml:space="preserve">Meia luva com assento para solda NPT classe 300, diâmetro 3/4"</t>
  </si>
  <si>
    <t xml:space="preserve">07.07.113</t>
  </si>
  <si>
    <t xml:space="preserve">União</t>
  </si>
  <si>
    <t xml:space="preserve">União NPT classe 300, diâmetro 3/4"</t>
  </si>
  <si>
    <t xml:space="preserve">07.07.114</t>
  </si>
  <si>
    <t xml:space="preserve">Cotovelo</t>
  </si>
  <si>
    <t xml:space="preserve">Cotovelo FG NPT classe 300, diâmetro 3/4"</t>
  </si>
  <si>
    <t xml:space="preserve">Cotovelo FG NPT classe 300, diâmetro 1/2"</t>
  </si>
  <si>
    <t xml:space="preserve">07.07.117</t>
  </si>
  <si>
    <t xml:space="preserve">Válvula</t>
  </si>
  <si>
    <t xml:space="preserve">Válvula esfera NPT classe 300, diâmetro 3/4"</t>
  </si>
  <si>
    <t xml:space="preserve">07.07.119</t>
  </si>
  <si>
    <t xml:space="preserve">Tampão</t>
  </si>
  <si>
    <t xml:space="preserve">Tampão NPT classe 300, diâmetro 3/4"</t>
  </si>
  <si>
    <t xml:space="preserve">Tampão NPT classe 300, diâmetro 1/4"</t>
  </si>
  <si>
    <t xml:space="preserve">07.07.300 </t>
  </si>
  <si>
    <t xml:space="preserve">EQUIPAMENTOS E ACESSÓRIOS</t>
  </si>
  <si>
    <t xml:space="preserve">07.07.302</t>
  </si>
  <si>
    <t xml:space="preserve">Pig Tail</t>
  </si>
  <si>
    <t xml:space="preserve">Pig tail flexível de borracha para botijão P45</t>
  </si>
  <si>
    <t xml:space="preserve">07.07.303</t>
  </si>
  <si>
    <t xml:space="preserve">Regulador</t>
  </si>
  <si>
    <t xml:space="preserve">Regulador de 1° estágio, NPT, com manômetro, diâmetro 1/2"</t>
  </si>
  <si>
    <t xml:space="preserve">Regulador de 2° estágio, baixa pressão, NPT com registro</t>
  </si>
  <si>
    <t xml:space="preserve">07.07.304</t>
  </si>
  <si>
    <t xml:space="preserve">Registro</t>
  </si>
  <si>
    <t xml:space="preserve">Registro de linha NPT 1/2" x SAE 3/8"</t>
  </si>
  <si>
    <t xml:space="preserve">07.07.305</t>
  </si>
  <si>
    <t xml:space="preserve">Manômetro</t>
  </si>
  <si>
    <t xml:space="preserve">Manômetro com caixa em aço carbono, 0-300 psi, NPT entrada 1/4"</t>
  </si>
  <si>
    <t xml:space="preserve">07.07.306</t>
  </si>
  <si>
    <t xml:space="preserve">Braçadeira</t>
  </si>
  <si>
    <t xml:space="preserve">Braçadeira metálica tipo ômega para tubo diâmetro 3/4"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</si>
</sst>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b val="true"/>
      <sz val="1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FAC090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AC090"/>
        <bgColor rgb="FFFF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" xfId="3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rmal 2" xfId="32"/>
    <cellStyle name="Note 4" xfId="33"/>
    <cellStyle name="Status 7" xfId="34"/>
    <cellStyle name="Text 3" xfId="35"/>
    <cellStyle name="Warning 11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1137240</xdr:colOff>
      <xdr:row>0</xdr:row>
      <xdr:rowOff>0</xdr:rowOff>
    </xdr:from>
    <xdr:to>
      <xdr:col>6</xdr:col>
      <xdr:colOff>414720</xdr:colOff>
      <xdr:row>4</xdr:row>
      <xdr:rowOff>138240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215800" y="0"/>
          <a:ext cx="4583160" cy="839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3.8" zeroHeight="false" outlineLevelRow="0" outlineLevelCol="0"/>
  <cols>
    <col collapsed="false" customWidth="true" hidden="false" outlineLevel="0" max="1" min="1" style="0" width="9.59"/>
    <col collapsed="false" customWidth="true" hidden="false" outlineLevel="0" max="2" min="2" style="0" width="5.7"/>
    <col collapsed="false" customWidth="true" hidden="false" outlineLevel="0" max="3" min="3" style="0" width="46.75"/>
    <col collapsed="false" customWidth="true" hidden="false" outlineLevel="0" max="4" min="4" style="0" width="5.55"/>
    <col collapsed="false" customWidth="true" hidden="false" outlineLevel="0" max="5" min="5" style="0" width="11.25"/>
    <col collapsed="false" customWidth="true" hidden="false" outlineLevel="0" max="6" min="6" style="0" width="11.64"/>
    <col collapsed="false" customWidth="true" hidden="false" outlineLevel="0" max="8" min="7" style="0" width="10.88"/>
    <col collapsed="false" customWidth="true" hidden="false" outlineLevel="0" max="9" min="9" style="0" width="8.67"/>
    <col collapsed="false" customWidth="true" hidden="false" outlineLevel="0" max="10" min="10" style="0" width="11.53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3.8" hidden="false" customHeight="false" outlineLevel="0" collapsed="false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customFormat="false" ht="13.8" hidden="false" customHeight="false" outlineLevel="0" collapsed="false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customFormat="false" ht="13.8" hidden="false" customHeight="false" outlineLevel="0" collapsed="false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</row>
    <row r="12" customFormat="false" ht="13.8" hidden="false" customHeight="false" outlineLevel="0" collapsed="false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</row>
    <row r="13" customFormat="false" ht="13.8" hidden="false" customHeight="false" outlineLevel="0" collapsed="false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15" hidden="false" customHeight="false" outlineLevel="0" collapsed="false">
      <c r="A14" s="5" t="s">
        <v>8</v>
      </c>
      <c r="B14" s="5"/>
      <c r="C14" s="5"/>
      <c r="D14" s="5"/>
      <c r="E14" s="5"/>
      <c r="F14" s="5"/>
      <c r="G14" s="5"/>
      <c r="H14" s="5"/>
      <c r="I14" s="5"/>
      <c r="J14" s="5"/>
    </row>
    <row r="15" customFormat="false" ht="35.05" hidden="false" customHeight="false" outlineLevel="0" collapsed="false">
      <c r="A15" s="6" t="s">
        <v>9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14</v>
      </c>
      <c r="G15" s="6" t="s">
        <v>7</v>
      </c>
      <c r="H15" s="6" t="s">
        <v>15</v>
      </c>
      <c r="I15" s="6" t="s">
        <v>16</v>
      </c>
      <c r="J15" s="6" t="s">
        <v>17</v>
      </c>
    </row>
    <row r="16" customFormat="false" ht="23.85" hidden="false" customHeight="false" outlineLevel="0" collapsed="false">
      <c r="A16" s="6" t="s">
        <v>18</v>
      </c>
      <c r="B16" s="6" t="s">
        <v>19</v>
      </c>
      <c r="C16" s="7" t="s">
        <v>20</v>
      </c>
      <c r="D16" s="8" t="s">
        <v>21</v>
      </c>
      <c r="E16" s="9" t="n">
        <v>20</v>
      </c>
      <c r="F16" s="10" t="n">
        <f aca="false">3+(3*0.4)</f>
        <v>4.2</v>
      </c>
      <c r="G16" s="10" t="n">
        <f aca="false">F16*1.264</f>
        <v>5.3088</v>
      </c>
      <c r="H16" s="10" t="n">
        <f aca="false">G16*0.6</f>
        <v>3.18528</v>
      </c>
      <c r="I16" s="10" t="n">
        <f aca="false">G16*0.4</f>
        <v>2.12352</v>
      </c>
      <c r="J16" s="10" t="n">
        <f aca="false">G16*E16</f>
        <v>106.176</v>
      </c>
      <c r="K16" s="11"/>
    </row>
    <row r="17" customFormat="false" ht="23.85" hidden="false" customHeight="false" outlineLevel="0" collapsed="false">
      <c r="A17" s="6" t="s">
        <v>18</v>
      </c>
      <c r="B17" s="6" t="s">
        <v>22</v>
      </c>
      <c r="C17" s="12" t="s">
        <v>23</v>
      </c>
      <c r="D17" s="8" t="s">
        <v>21</v>
      </c>
      <c r="E17" s="9" t="n">
        <v>1</v>
      </c>
      <c r="F17" s="10" t="n">
        <f aca="false">140+(140*0.4)</f>
        <v>196</v>
      </c>
      <c r="G17" s="10" t="n">
        <f aca="false">F17*1.264</f>
        <v>247.744</v>
      </c>
      <c r="H17" s="10" t="n">
        <f aca="false">G17*0.6</f>
        <v>148.6464</v>
      </c>
      <c r="I17" s="9" t="n">
        <f aca="false">G17*0.4</f>
        <v>99.0976</v>
      </c>
      <c r="J17" s="10" t="n">
        <f aca="false">G17*E17</f>
        <v>247.744</v>
      </c>
      <c r="K17" s="11"/>
    </row>
    <row r="18" customFormat="false" ht="23.85" hidden="false" customHeight="false" outlineLevel="0" collapsed="false">
      <c r="A18" s="8" t="n">
        <v>99620</v>
      </c>
      <c r="B18" s="6" t="s">
        <v>24</v>
      </c>
      <c r="C18" s="12" t="s">
        <v>25</v>
      </c>
      <c r="D18" s="8" t="s">
        <v>21</v>
      </c>
      <c r="E18" s="9" t="n">
        <v>2</v>
      </c>
      <c r="F18" s="10" t="n">
        <v>169.8</v>
      </c>
      <c r="G18" s="10" t="n">
        <f aca="false">F18*1.264</f>
        <v>214.6272</v>
      </c>
      <c r="H18" s="10" t="n">
        <f aca="false">G18*0.6</f>
        <v>128.77632</v>
      </c>
      <c r="I18" s="9" t="n">
        <f aca="false">G18*0.4</f>
        <v>85.85088</v>
      </c>
      <c r="J18" s="10" t="n">
        <f aca="false">G18*E18</f>
        <v>429.2544</v>
      </c>
      <c r="K18" s="11"/>
    </row>
    <row r="19" customFormat="false" ht="23.85" hidden="false" customHeight="false" outlineLevel="0" collapsed="false">
      <c r="A19" s="6" t="s">
        <v>18</v>
      </c>
      <c r="B19" s="6" t="s">
        <v>24</v>
      </c>
      <c r="C19" s="12" t="s">
        <v>26</v>
      </c>
      <c r="D19" s="8" t="s">
        <v>21</v>
      </c>
      <c r="E19" s="9" t="n">
        <v>1</v>
      </c>
      <c r="F19" s="10" t="n">
        <f aca="false">160.5+(160.5*0.4)</f>
        <v>224.7</v>
      </c>
      <c r="G19" s="10" t="n">
        <f aca="false">F19*1.264</f>
        <v>284.0208</v>
      </c>
      <c r="H19" s="10" t="n">
        <f aca="false">G19*0.6</f>
        <v>170.41248</v>
      </c>
      <c r="I19" s="10" t="n">
        <f aca="false">G19*0.4</f>
        <v>113.60832</v>
      </c>
      <c r="J19" s="10" t="n">
        <f aca="false">G19*E19</f>
        <v>284.0208</v>
      </c>
      <c r="K19" s="11"/>
    </row>
    <row r="20" customFormat="false" ht="23.85" hidden="false" customHeight="false" outlineLevel="0" collapsed="false">
      <c r="A20" s="6" t="s">
        <v>18</v>
      </c>
      <c r="B20" s="6" t="s">
        <v>27</v>
      </c>
      <c r="C20" s="12" t="s">
        <v>28</v>
      </c>
      <c r="D20" s="8" t="s">
        <v>21</v>
      </c>
      <c r="E20" s="9" t="n">
        <v>1</v>
      </c>
      <c r="F20" s="10" t="n">
        <f aca="false">145+(145*0.4)</f>
        <v>203</v>
      </c>
      <c r="G20" s="10" t="n">
        <f aca="false">F20*1.264</f>
        <v>256.592</v>
      </c>
      <c r="H20" s="10" t="n">
        <f aca="false">G20*0.6</f>
        <v>153.9552</v>
      </c>
      <c r="I20" s="10" t="n">
        <f aca="false">G20*0.4</f>
        <v>102.6368</v>
      </c>
      <c r="J20" s="10" t="n">
        <f aca="false">G20*E20</f>
        <v>256.592</v>
      </c>
      <c r="K20" s="11"/>
    </row>
    <row r="21" customFormat="false" ht="46.25" hidden="false" customHeight="false" outlineLevel="0" collapsed="false">
      <c r="A21" s="8" t="n">
        <v>92706</v>
      </c>
      <c r="B21" s="6" t="s">
        <v>29</v>
      </c>
      <c r="C21" s="13" t="s">
        <v>30</v>
      </c>
      <c r="D21" s="8" t="s">
        <v>21</v>
      </c>
      <c r="E21" s="9" t="n">
        <v>1</v>
      </c>
      <c r="F21" s="10" t="n">
        <v>57.27</v>
      </c>
      <c r="G21" s="10" t="n">
        <f aca="false">F21*1.264</f>
        <v>72.38928</v>
      </c>
      <c r="H21" s="10" t="n">
        <f aca="false">G21*0.6</f>
        <v>43.433568</v>
      </c>
      <c r="I21" s="10" t="n">
        <f aca="false">G21*0.4</f>
        <v>28.955712</v>
      </c>
      <c r="J21" s="10" t="n">
        <f aca="false">G21*E21</f>
        <v>72.38928</v>
      </c>
      <c r="K21" s="11"/>
    </row>
    <row r="22" customFormat="false" ht="46.25" hidden="false" customHeight="false" outlineLevel="0" collapsed="false">
      <c r="A22" s="8" t="n">
        <v>92704</v>
      </c>
      <c r="B22" s="6" t="s">
        <v>31</v>
      </c>
      <c r="C22" s="13" t="s">
        <v>32</v>
      </c>
      <c r="D22" s="8" t="s">
        <v>21</v>
      </c>
      <c r="E22" s="9" t="n">
        <v>1</v>
      </c>
      <c r="F22" s="10" t="n">
        <v>22.11</v>
      </c>
      <c r="G22" s="10" t="n">
        <f aca="false">F22*1.264</f>
        <v>27.94704</v>
      </c>
      <c r="H22" s="10" t="n">
        <f aca="false">G22*0.6</f>
        <v>16.768224</v>
      </c>
      <c r="I22" s="10" t="n">
        <f aca="false">G22*0.4</f>
        <v>11.178816</v>
      </c>
      <c r="J22" s="10" t="n">
        <f aca="false">G22*E22</f>
        <v>27.94704</v>
      </c>
      <c r="K22" s="11"/>
    </row>
    <row r="23" customFormat="false" ht="46.25" hidden="false" customHeight="false" outlineLevel="0" collapsed="false">
      <c r="A23" s="8" t="n">
        <v>97536</v>
      </c>
      <c r="B23" s="6" t="s">
        <v>33</v>
      </c>
      <c r="C23" s="12" t="s">
        <v>34</v>
      </c>
      <c r="D23" s="8" t="s">
        <v>35</v>
      </c>
      <c r="E23" s="9" t="n">
        <f aca="false">1.5+3.2+10.5+0.15+3+0.65</f>
        <v>19</v>
      </c>
      <c r="F23" s="10" t="n">
        <v>68.44</v>
      </c>
      <c r="G23" s="10" t="n">
        <f aca="false">F23*1.264</f>
        <v>86.50816</v>
      </c>
      <c r="H23" s="10" t="n">
        <f aca="false">G23*0.6</f>
        <v>51.904896</v>
      </c>
      <c r="I23" s="10" t="n">
        <f aca="false">G23*0.4</f>
        <v>34.603264</v>
      </c>
      <c r="J23" s="10" t="n">
        <f aca="false">G23*E23</f>
        <v>1643.65504</v>
      </c>
      <c r="K23" s="11"/>
    </row>
    <row r="24" customFormat="false" ht="23.85" hidden="false" customHeight="false" outlineLevel="0" collapsed="false">
      <c r="A24" s="14" t="n">
        <v>90436</v>
      </c>
      <c r="B24" s="7" t="s">
        <v>36</v>
      </c>
      <c r="C24" s="15" t="s">
        <v>37</v>
      </c>
      <c r="D24" s="14" t="s">
        <v>21</v>
      </c>
      <c r="E24" s="16" t="n">
        <v>1</v>
      </c>
      <c r="F24" s="10" t="n">
        <v>12.35</v>
      </c>
      <c r="G24" s="17" t="n">
        <f aca="false">F24*1.264</f>
        <v>15.6104</v>
      </c>
      <c r="H24" s="17" t="n">
        <f aca="false">G24*0.6</f>
        <v>9.36624</v>
      </c>
      <c r="I24" s="17" t="n">
        <f aca="false">G24*0.4</f>
        <v>6.24416</v>
      </c>
      <c r="J24" s="17" t="n">
        <f aca="false">G24*E24</f>
        <v>15.6104</v>
      </c>
      <c r="K24" s="11"/>
    </row>
    <row r="25" customFormat="false" ht="46.25" hidden="false" customHeight="false" outlineLevel="0" collapsed="false">
      <c r="A25" s="8" t="n">
        <v>100722</v>
      </c>
      <c r="B25" s="6" t="s">
        <v>38</v>
      </c>
      <c r="C25" s="12" t="s">
        <v>39</v>
      </c>
      <c r="D25" s="8" t="s">
        <v>40</v>
      </c>
      <c r="E25" s="9" t="n">
        <f aca="false">19*0.6</f>
        <v>11.4</v>
      </c>
      <c r="F25" s="10" t="n">
        <v>20.43</v>
      </c>
      <c r="G25" s="10" t="n">
        <f aca="false">F25*1.264</f>
        <v>25.82352</v>
      </c>
      <c r="H25" s="10" t="n">
        <f aca="false">G25*0.6</f>
        <v>15.494112</v>
      </c>
      <c r="I25" s="10" t="n">
        <f aca="false">G25*0.4</f>
        <v>10.329408</v>
      </c>
      <c r="J25" s="10" t="n">
        <f aca="false">G25*E25</f>
        <v>294.388128</v>
      </c>
      <c r="K25" s="11"/>
    </row>
    <row r="26" customFormat="false" ht="46.25" hidden="false" customHeight="false" outlineLevel="0" collapsed="false">
      <c r="A26" s="8" t="n">
        <v>100736</v>
      </c>
      <c r="B26" s="6" t="s">
        <v>41</v>
      </c>
      <c r="C26" s="12" t="s">
        <v>42</v>
      </c>
      <c r="D26" s="8" t="s">
        <v>40</v>
      </c>
      <c r="E26" s="9" t="n">
        <f aca="false">E25</f>
        <v>11.4</v>
      </c>
      <c r="F26" s="10" t="n">
        <v>12.27</v>
      </c>
      <c r="G26" s="10" t="n">
        <f aca="false">F26*1.264</f>
        <v>15.50928</v>
      </c>
      <c r="H26" s="10" t="n">
        <f aca="false">G26*0.6</f>
        <v>9.305568</v>
      </c>
      <c r="I26" s="10" t="n">
        <f aca="false">G26*0.4</f>
        <v>6.203712</v>
      </c>
      <c r="J26" s="10" t="n">
        <f aca="false">G26*E26</f>
        <v>176.805792</v>
      </c>
      <c r="K26" s="11"/>
    </row>
    <row r="27" customFormat="false" ht="46.25" hidden="false" customHeight="false" outlineLevel="0" collapsed="false">
      <c r="A27" s="8" t="n">
        <v>92696</v>
      </c>
      <c r="B27" s="6" t="s">
        <v>43</v>
      </c>
      <c r="C27" s="13" t="s">
        <v>44</v>
      </c>
      <c r="D27" s="8" t="s">
        <v>21</v>
      </c>
      <c r="E27" s="9" t="n">
        <v>8</v>
      </c>
      <c r="F27" s="10" t="n">
        <v>29.32</v>
      </c>
      <c r="G27" s="10" t="n">
        <f aca="false">F27*1.264</f>
        <v>37.06048</v>
      </c>
      <c r="H27" s="10" t="n">
        <f aca="false">G27*0.6</f>
        <v>22.236288</v>
      </c>
      <c r="I27" s="10" t="n">
        <f aca="false">G27*0.4</f>
        <v>14.824192</v>
      </c>
      <c r="J27" s="10" t="n">
        <f aca="false">G27*E27</f>
        <v>296.48384</v>
      </c>
      <c r="K27" s="11"/>
    </row>
    <row r="28" customFormat="false" ht="46.25" hidden="false" customHeight="false" outlineLevel="0" collapsed="false">
      <c r="A28" s="8" t="n">
        <v>92692</v>
      </c>
      <c r="B28" s="6" t="s">
        <v>45</v>
      </c>
      <c r="C28" s="13" t="s">
        <v>46</v>
      </c>
      <c r="D28" s="8" t="s">
        <v>21</v>
      </c>
      <c r="E28" s="9" t="n">
        <v>3</v>
      </c>
      <c r="F28" s="10" t="n">
        <v>11.89</v>
      </c>
      <c r="G28" s="10" t="n">
        <f aca="false">F28*1.264</f>
        <v>15.02896</v>
      </c>
      <c r="H28" s="10" t="n">
        <f aca="false">G28*0.6</f>
        <v>9.017376</v>
      </c>
      <c r="I28" s="10" t="n">
        <f aca="false">G28*0.4</f>
        <v>6.011584</v>
      </c>
      <c r="J28" s="10" t="n">
        <f aca="false">G28*E28</f>
        <v>45.08688</v>
      </c>
      <c r="K28" s="11"/>
    </row>
    <row r="29" customFormat="false" ht="46.25" hidden="false" customHeight="false" outlineLevel="0" collapsed="false">
      <c r="A29" s="8" t="n">
        <v>97544</v>
      </c>
      <c r="B29" s="6" t="s">
        <v>47</v>
      </c>
      <c r="C29" s="13" t="s">
        <v>48</v>
      </c>
      <c r="D29" s="8" t="s">
        <v>21</v>
      </c>
      <c r="E29" s="9" t="n">
        <v>2</v>
      </c>
      <c r="F29" s="10" t="n">
        <v>59.09</v>
      </c>
      <c r="G29" s="10" t="n">
        <f aca="false">F29*1.264</f>
        <v>74.68976</v>
      </c>
      <c r="H29" s="10" t="n">
        <f aca="false">G29*0.6</f>
        <v>44.813856</v>
      </c>
      <c r="I29" s="10" t="n">
        <f aca="false">G29*0.4</f>
        <v>29.875904</v>
      </c>
      <c r="J29" s="10" t="n">
        <f aca="false">G29*E29</f>
        <v>149.37952</v>
      </c>
      <c r="K29" s="11"/>
    </row>
    <row r="30" customFormat="false" ht="46.25" hidden="false" customHeight="false" outlineLevel="0" collapsed="false">
      <c r="A30" s="8" t="n">
        <v>92906</v>
      </c>
      <c r="B30" s="6" t="s">
        <v>49</v>
      </c>
      <c r="C30" s="6" t="s">
        <v>50</v>
      </c>
      <c r="D30" s="8" t="s">
        <v>21</v>
      </c>
      <c r="E30" s="9" t="n">
        <v>2</v>
      </c>
      <c r="F30" s="10" t="n">
        <v>48.13</v>
      </c>
      <c r="G30" s="10" t="n">
        <f aca="false">F30*1.264</f>
        <v>60.83632</v>
      </c>
      <c r="H30" s="10" t="n">
        <f aca="false">G30*0.6</f>
        <v>36.501792</v>
      </c>
      <c r="I30" s="10" t="n">
        <f aca="false">G30*0.4</f>
        <v>24.334528</v>
      </c>
      <c r="J30" s="10" t="n">
        <f aca="false">G30*E30</f>
        <v>121.67264</v>
      </c>
      <c r="K30" s="11"/>
    </row>
    <row r="31" customFormat="false" ht="46.25" hidden="false" customHeight="false" outlineLevel="0" collapsed="false">
      <c r="A31" s="8" t="n">
        <v>92703</v>
      </c>
      <c r="B31" s="6" t="s">
        <v>51</v>
      </c>
      <c r="C31" s="13" t="s">
        <v>52</v>
      </c>
      <c r="D31" s="8" t="s">
        <v>21</v>
      </c>
      <c r="E31" s="9" t="n">
        <v>8</v>
      </c>
      <c r="F31" s="10" t="n">
        <v>42.36</v>
      </c>
      <c r="G31" s="10" t="n">
        <f aca="false">F31*1.264</f>
        <v>53.54304</v>
      </c>
      <c r="H31" s="10" t="n">
        <f aca="false">G31*0.6</f>
        <v>32.125824</v>
      </c>
      <c r="I31" s="10" t="n">
        <f aca="false">G31*0.4</f>
        <v>21.417216</v>
      </c>
      <c r="J31" s="10" t="n">
        <f aca="false">G31*E31</f>
        <v>428.34432</v>
      </c>
      <c r="K31" s="11"/>
    </row>
    <row r="32" customFormat="false" ht="23.85" hidden="false" customHeight="false" outlineLevel="0" collapsed="false">
      <c r="A32" s="6" t="s">
        <v>18</v>
      </c>
      <c r="B32" s="6" t="s">
        <v>53</v>
      </c>
      <c r="C32" s="6" t="s">
        <v>54</v>
      </c>
      <c r="D32" s="8" t="s">
        <v>21</v>
      </c>
      <c r="E32" s="9" t="n">
        <v>1</v>
      </c>
      <c r="F32" s="10" t="n">
        <f aca="false">82.5+(82.5*0.4)</f>
        <v>115.5</v>
      </c>
      <c r="G32" s="10" t="n">
        <f aca="false">F32*1.264</f>
        <v>145.992</v>
      </c>
      <c r="H32" s="10" t="n">
        <f aca="false">G32*0.6</f>
        <v>87.5952</v>
      </c>
      <c r="I32" s="10" t="n">
        <f aca="false">G32*0.4</f>
        <v>58.3968</v>
      </c>
      <c r="J32" s="10" t="n">
        <f aca="false">G32*E32</f>
        <v>145.992</v>
      </c>
      <c r="K32" s="18"/>
    </row>
    <row r="33" customFormat="false" ht="23.85" hidden="false" customHeight="false" outlineLevel="0" collapsed="false">
      <c r="A33" s="6" t="s">
        <v>18</v>
      </c>
      <c r="B33" s="6" t="s">
        <v>55</v>
      </c>
      <c r="C33" s="6" t="s">
        <v>56</v>
      </c>
      <c r="D33" s="8" t="s">
        <v>21</v>
      </c>
      <c r="E33" s="9" t="n">
        <v>1</v>
      </c>
      <c r="F33" s="10" t="n">
        <f aca="false">150+(150*0.4)</f>
        <v>210</v>
      </c>
      <c r="G33" s="10" t="n">
        <f aca="false">F33*1.264</f>
        <v>265.44</v>
      </c>
      <c r="H33" s="10" t="n">
        <f aca="false">G33*0.6</f>
        <v>159.264</v>
      </c>
      <c r="I33" s="10" t="n">
        <f aca="false">G33*0.4</f>
        <v>106.176</v>
      </c>
      <c r="J33" s="10" t="n">
        <f aca="false">G33*E33</f>
        <v>265.44</v>
      </c>
      <c r="K33" s="18"/>
    </row>
    <row r="34" customFormat="false" ht="23.85" hidden="false" customHeight="false" outlineLevel="0" collapsed="false">
      <c r="A34" s="6" t="s">
        <v>18</v>
      </c>
      <c r="B34" s="6" t="s">
        <v>57</v>
      </c>
      <c r="C34" s="6" t="s">
        <v>58</v>
      </c>
      <c r="D34" s="8" t="s">
        <v>21</v>
      </c>
      <c r="E34" s="9" t="n">
        <v>2</v>
      </c>
      <c r="F34" s="10" t="n">
        <f aca="false">60+(60*0.4)</f>
        <v>84</v>
      </c>
      <c r="G34" s="10" t="n">
        <f aca="false">F34*1.264</f>
        <v>106.176</v>
      </c>
      <c r="H34" s="10" t="n">
        <f aca="false">G34*0.6</f>
        <v>63.7056</v>
      </c>
      <c r="I34" s="10" t="n">
        <f aca="false">G34*0.4</f>
        <v>42.4704</v>
      </c>
      <c r="J34" s="10" t="n">
        <f aca="false">G34*E34</f>
        <v>212.352</v>
      </c>
      <c r="K34" s="18"/>
    </row>
    <row r="35" customFormat="false" ht="17.9" hidden="false" customHeight="true" outlineLevel="0" collapsed="false">
      <c r="A35" s="8" t="n">
        <v>3143</v>
      </c>
      <c r="B35" s="6" t="s">
        <v>59</v>
      </c>
      <c r="C35" s="6" t="s">
        <v>60</v>
      </c>
      <c r="D35" s="8" t="s">
        <v>21</v>
      </c>
      <c r="E35" s="9" t="n">
        <v>2</v>
      </c>
      <c r="F35" s="10" t="n">
        <f aca="false">9.76+(9.76*0.4)</f>
        <v>13.664</v>
      </c>
      <c r="G35" s="10" t="n">
        <f aca="false">F35*1.264</f>
        <v>17.271296</v>
      </c>
      <c r="H35" s="10" t="n">
        <f aca="false">G35*0.6</f>
        <v>10.3627776</v>
      </c>
      <c r="I35" s="10" t="n">
        <f aca="false">G35*0.4</f>
        <v>6.9085184</v>
      </c>
      <c r="J35" s="10" t="n">
        <f aca="false">G35*E35</f>
        <v>34.542592</v>
      </c>
      <c r="K35" s="18"/>
    </row>
    <row r="36" customFormat="false" ht="28.35" hidden="false" customHeight="true" outlineLevel="0" collapsed="false">
      <c r="A36" s="6" t="s">
        <v>18</v>
      </c>
      <c r="B36" s="6" t="s">
        <v>61</v>
      </c>
      <c r="C36" s="6" t="s">
        <v>62</v>
      </c>
      <c r="D36" s="8" t="s">
        <v>21</v>
      </c>
      <c r="E36" s="9" t="n">
        <v>1</v>
      </c>
      <c r="F36" s="10" t="n">
        <v>1500</v>
      </c>
      <c r="G36" s="10" t="n">
        <f aca="false">F36*1.264</f>
        <v>1896</v>
      </c>
      <c r="H36" s="10" t="n">
        <f aca="false">G36*0.6</f>
        <v>1137.6</v>
      </c>
      <c r="I36" s="10" t="n">
        <f aca="false">G36*0.4</f>
        <v>758.4</v>
      </c>
      <c r="J36" s="10" t="n">
        <f aca="false">G36*E36</f>
        <v>1896</v>
      </c>
      <c r="K36" s="18"/>
    </row>
    <row r="37" customFormat="false" ht="15" hidden="false" customHeight="false" outlineLevel="0" collapsed="false">
      <c r="A37" s="19"/>
      <c r="B37" s="19"/>
      <c r="C37" s="19"/>
      <c r="D37" s="19"/>
      <c r="E37" s="19"/>
      <c r="F37" s="19"/>
      <c r="G37" s="20" t="s">
        <v>63</v>
      </c>
      <c r="H37" s="20"/>
      <c r="I37" s="20"/>
      <c r="J37" s="21" t="n">
        <f aca="false">SUM(J16:J36)</f>
        <v>7149.876672</v>
      </c>
      <c r="K37" s="18"/>
    </row>
    <row r="38" customFormat="false" ht="13.8" hidden="false" customHeight="false" outlineLevel="0" collapsed="false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customFormat="false" ht="13.8" hidden="false" customHeight="false" outlineLevel="0" collapsed="false">
      <c r="A39" s="22" t="s">
        <v>64</v>
      </c>
      <c r="B39" s="22"/>
      <c r="C39" s="22"/>
      <c r="D39" s="22"/>
      <c r="E39" s="22"/>
      <c r="F39" s="22"/>
      <c r="G39" s="22"/>
      <c r="H39" s="22"/>
      <c r="I39" s="22"/>
      <c r="J39" s="22"/>
      <c r="K39" s="18"/>
    </row>
    <row r="40" customFormat="false" ht="13.8" hidden="false" customHeight="false" outlineLevel="0" collapsed="false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18"/>
    </row>
    <row r="41" customFormat="false" ht="13.8" hidden="false" customHeight="false" outlineLevel="0" collapsed="false">
      <c r="A41" s="22" t="s">
        <v>65</v>
      </c>
      <c r="B41" s="22"/>
      <c r="C41" s="22"/>
      <c r="D41" s="22"/>
      <c r="E41" s="22"/>
      <c r="F41" s="22"/>
      <c r="G41" s="22"/>
      <c r="H41" s="22"/>
      <c r="I41" s="22"/>
      <c r="J41" s="22"/>
      <c r="K41" s="18"/>
    </row>
    <row r="42" customFormat="false" ht="13.8" hidden="false" customHeight="false" outlineLevel="0" collapsed="false">
      <c r="A42" s="22" t="s">
        <v>66</v>
      </c>
      <c r="B42" s="22"/>
      <c r="C42" s="22"/>
      <c r="D42" s="22"/>
      <c r="E42" s="22"/>
      <c r="F42" s="22"/>
      <c r="G42" s="22"/>
      <c r="H42" s="22"/>
      <c r="I42" s="22"/>
      <c r="J42" s="22"/>
      <c r="K42" s="18"/>
    </row>
    <row r="43" customFormat="false" ht="13.8" hidden="false" customHeight="false" outlineLevel="0" collapsed="false">
      <c r="A43" s="22" t="s">
        <v>67</v>
      </c>
      <c r="B43" s="22"/>
      <c r="C43" s="22"/>
      <c r="D43" s="22"/>
      <c r="E43" s="22"/>
      <c r="F43" s="22"/>
      <c r="G43" s="22"/>
      <c r="H43" s="22"/>
      <c r="I43" s="22"/>
      <c r="J43" s="22"/>
      <c r="K43" s="18"/>
    </row>
    <row r="44" customFormat="false" ht="13.8" hidden="false" customHeight="false" outlineLevel="0" collapsed="false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customFormat="false" ht="13.8" hidden="false" customHeight="false" outlineLevel="0" collapsed="false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customFormat="false" ht="13.8" hidden="false" customHeight="false" outlineLevel="0" collapsed="false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customFormat="false" ht="13.8" hidden="false" customHeight="false" outlineLevel="0" collapsed="false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customFormat="false" ht="13.8" hidden="false" customHeight="false" outlineLevel="0" collapsed="false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customFormat="false" ht="13.8" hidden="false" customHeight="false" outlineLevel="0" collapsed="false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customFormat="false" ht="13.8" hidden="false" customHeight="false" outlineLevel="0" collapsed="false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customFormat="false" ht="13.8" hidden="false" customHeight="false" outlineLevel="0" collapsed="false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customFormat="false" ht="13.8" hidden="false" customHeight="false" outlineLevel="0" collapsed="false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customFormat="false" ht="13.8" hidden="false" customHeight="false" outlineLevel="0" collapsed="false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customFormat="false" ht="13.8" hidden="false" customHeight="false" outlineLevel="0" collapsed="false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customFormat="false" ht="13.8" hidden="false" customHeight="false" outlineLevel="0" collapsed="false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customFormat="false" ht="13.8" hidden="false" customHeight="false" outlineLevel="0" collapsed="false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customFormat="false" ht="13.8" hidden="false" customHeight="false" outlineLevel="0" collapsed="false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customFormat="false" ht="13.8" hidden="false" customHeight="false" outlineLevel="0" collapsed="false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customFormat="false" ht="13.8" hidden="false" customHeight="false" outlineLevel="0" collapsed="false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customFormat="false" ht="13.8" hidden="false" customHeight="false" outlineLevel="0" collapsed="false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customFormat="false" ht="13.8" hidden="false" customHeight="false" outlineLevel="0" collapsed="false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customFormat="false" ht="13.8" hidden="false" customHeight="false" outlineLevel="0" collapsed="false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customFormat="false" ht="13.8" hidden="false" customHeight="false" outlineLevel="0" collapsed="false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customFormat="false" ht="13.8" hidden="false" customHeight="false" outlineLevel="0" collapsed="false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customFormat="false" ht="13.8" hidden="false" customHeight="false" outlineLevel="0" collapsed="false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customFormat="false" ht="13.8" hidden="false" customHeight="false" outlineLevel="0" collapsed="false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customFormat="false" ht="13.8" hidden="false" customHeight="false" outlineLevel="0" collapsed="false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customFormat="false" ht="13.8" hidden="false" customHeight="false" outlineLevel="0" collapsed="false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customFormat="false" ht="13.8" hidden="false" customHeight="false" outlineLevel="0" collapsed="false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customFormat="false" ht="13.8" hidden="false" customHeight="false" outlineLevel="0" collapsed="false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customFormat="false" ht="13.8" hidden="false" customHeight="false" outlineLevel="0" collapsed="false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customFormat="false" ht="13.8" hidden="false" customHeight="false" outlineLevel="0" collapsed="false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customFormat="false" ht="13.8" hidden="false" customHeight="false" outlineLevel="0" collapsed="false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customFormat="false" ht="13.8" hidden="false" customHeight="false" outlineLevel="0" collapsed="false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customFormat="false" ht="13.8" hidden="false" customHeight="false" outlineLevel="0" collapsed="false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customFormat="false" ht="13.8" hidden="false" customHeight="false" outlineLevel="0" collapsed="false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customFormat="false" ht="13.8" hidden="false" customHeight="false" outlineLevel="0" collapsed="false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customFormat="false" ht="13.8" hidden="false" customHeight="false" outlineLevel="0" collapsed="false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customFormat="false" ht="13.8" hidden="false" customHeight="false" outlineLevel="0" collapsed="false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customFormat="false" ht="13.8" hidden="false" customHeight="false" outlineLevel="0" collapsed="false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customFormat="false" ht="13.8" hidden="false" customHeight="false" outlineLevel="0" collapsed="false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customFormat="false" ht="13.8" hidden="false" customHeight="false" outlineLevel="0" collapsed="false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customFormat="false" ht="13.8" hidden="false" customHeight="false" outlineLevel="0" collapsed="false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customFormat="false" ht="13.8" hidden="false" customHeight="false" outlineLevel="0" collapsed="false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customFormat="false" ht="13.8" hidden="false" customHeight="false" outlineLevel="0" collapsed="false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customFormat="false" ht="13.8" hidden="false" customHeight="false" outlineLevel="0" collapsed="false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customFormat="false" ht="13.8" hidden="false" customHeight="false" outlineLevel="0" collapsed="false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customFormat="false" ht="13.8" hidden="false" customHeight="false" outlineLevel="0" collapsed="false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customFormat="false" ht="13.8" hidden="false" customHeight="false" outlineLevel="0" collapsed="false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customFormat="false" ht="13.8" hidden="false" customHeight="false" outlineLevel="0" collapsed="false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customFormat="false" ht="13.8" hidden="false" customHeight="false" outlineLevel="0" collapsed="false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customFormat="false" ht="13.8" hidden="false" customHeight="false" outlineLevel="0" collapsed="false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customFormat="false" ht="13.8" hidden="false" customHeight="false" outlineLevel="0" collapsed="false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customFormat="false" ht="13.8" hidden="false" customHeight="false" outlineLevel="0" collapsed="false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customFormat="false" ht="13.8" hidden="false" customHeight="false" outlineLevel="0" collapsed="false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customFormat="false" ht="13.8" hidden="false" customHeight="false" outlineLevel="0" collapsed="false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customFormat="false" ht="13.8" hidden="false" customHeight="false" outlineLevel="0" collapsed="false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customFormat="false" ht="13.8" hidden="false" customHeight="false" outlineLevel="0" collapsed="false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customFormat="false" ht="13.8" hidden="false" customHeight="false" outlineLevel="0" collapsed="false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customFormat="false" ht="13.8" hidden="false" customHeight="false" outlineLevel="0" collapsed="false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customFormat="false" ht="13.8" hidden="false" customHeight="false" outlineLevel="0" collapsed="false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customFormat="false" ht="13.8" hidden="false" customHeight="false" outlineLevel="0" collapsed="false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customFormat="false" ht="13.8" hidden="false" customHeight="false" outlineLevel="0" collapsed="false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customFormat="false" ht="13.8" hidden="false" customHeight="false" outlineLevel="0" collapsed="false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customFormat="false" ht="13.8" hidden="false" customHeight="false" outlineLevel="0" collapsed="false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customFormat="false" ht="13.8" hidden="false" customHeight="false" outlineLevel="0" collapsed="false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customFormat="false" ht="13.8" hidden="false" customHeight="false" outlineLevel="0" collapsed="false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customFormat="false" ht="13.8" hidden="false" customHeight="false" outlineLevel="0" collapsed="false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customFormat="false" ht="13.8" hidden="false" customHeight="false" outlineLevel="0" collapsed="false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customFormat="false" ht="13.8" hidden="false" customHeight="false" outlineLevel="0" collapsed="false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customFormat="false" ht="13.8" hidden="false" customHeight="false" outlineLevel="0" collapsed="false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37:F37"/>
    <mergeCell ref="G37:I37"/>
    <mergeCell ref="A39:J39"/>
    <mergeCell ref="A41:J41"/>
    <mergeCell ref="A42:J42"/>
    <mergeCell ref="A43:J4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G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RowHeight="13.8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34"/>
    <col collapsed="false" customWidth="true" hidden="false" outlineLevel="0" max="1025" min="4" style="0" width="8.67"/>
  </cols>
  <sheetData>
    <row r="4" customFormat="false" ht="25.35" hidden="false" customHeight="true" outlineLevel="0" collapsed="false">
      <c r="B4" s="23" t="s">
        <v>68</v>
      </c>
      <c r="C4" s="24" t="s">
        <v>69</v>
      </c>
      <c r="D4" s="24"/>
      <c r="E4" s="24"/>
      <c r="F4" s="24"/>
      <c r="G4" s="24"/>
    </row>
    <row r="5" customFormat="false" ht="14.65" hidden="false" customHeight="true" outlineLevel="0" collapsed="false">
      <c r="B5" s="23" t="s">
        <v>70</v>
      </c>
      <c r="C5" s="24" t="s">
        <v>71</v>
      </c>
      <c r="D5" s="24"/>
      <c r="E5" s="24"/>
      <c r="F5" s="24"/>
      <c r="G5" s="24"/>
    </row>
    <row r="6" customFormat="false" ht="13.8" hidden="false" customHeight="false" outlineLevel="0" collapsed="false">
      <c r="B6" s="25"/>
      <c r="C6" s="26" t="s">
        <v>72</v>
      </c>
    </row>
    <row r="7" customFormat="false" ht="13.8" hidden="false" customHeight="false" outlineLevel="0" collapsed="false">
      <c r="B7" s="25"/>
      <c r="C7" s="26" t="s">
        <v>73</v>
      </c>
    </row>
    <row r="8" customFormat="false" ht="13.8" hidden="false" customHeight="false" outlineLevel="0" collapsed="false">
      <c r="B8" s="23" t="s">
        <v>74</v>
      </c>
      <c r="C8" s="27" t="s">
        <v>75</v>
      </c>
    </row>
    <row r="9" customFormat="false" ht="13.8" hidden="false" customHeight="false" outlineLevel="0" collapsed="false">
      <c r="B9" s="25"/>
      <c r="C9" s="26" t="s">
        <v>76</v>
      </c>
    </row>
    <row r="10" customFormat="false" ht="13.8" hidden="false" customHeight="false" outlineLevel="0" collapsed="false">
      <c r="B10" s="23" t="s">
        <v>77</v>
      </c>
      <c r="C10" s="27" t="s">
        <v>78</v>
      </c>
    </row>
    <row r="11" customFormat="false" ht="13.8" hidden="false" customHeight="false" outlineLevel="0" collapsed="false">
      <c r="B11" s="25"/>
      <c r="C11" s="26" t="s">
        <v>79</v>
      </c>
    </row>
    <row r="12" customFormat="false" ht="13.8" hidden="false" customHeight="false" outlineLevel="0" collapsed="false">
      <c r="B12" s="25"/>
      <c r="C12" s="26" t="s">
        <v>80</v>
      </c>
    </row>
    <row r="13" customFormat="false" ht="13.8" hidden="false" customHeight="false" outlineLevel="0" collapsed="false">
      <c r="B13" s="23" t="s">
        <v>81</v>
      </c>
      <c r="C13" s="27" t="s">
        <v>82</v>
      </c>
    </row>
    <row r="14" customFormat="false" ht="13.8" hidden="false" customHeight="false" outlineLevel="0" collapsed="false">
      <c r="B14" s="25"/>
      <c r="C14" s="26" t="s">
        <v>83</v>
      </c>
    </row>
    <row r="15" customFormat="false" ht="13.8" hidden="false" customHeight="false" outlineLevel="0" collapsed="false">
      <c r="B15" s="25"/>
      <c r="C15" s="26" t="s">
        <v>84</v>
      </c>
    </row>
    <row r="16" customFormat="false" ht="13.8" hidden="false" customHeight="false" outlineLevel="0" collapsed="false">
      <c r="B16" s="23" t="s">
        <v>85</v>
      </c>
      <c r="C16" s="27" t="s">
        <v>86</v>
      </c>
    </row>
    <row r="17" customFormat="false" ht="13.8" hidden="false" customHeight="false" outlineLevel="0" collapsed="false">
      <c r="B17" s="25"/>
      <c r="C17" s="26" t="s">
        <v>87</v>
      </c>
    </row>
    <row r="18" customFormat="false" ht="13.8" hidden="false" customHeight="false" outlineLevel="0" collapsed="false">
      <c r="B18" s="23" t="s">
        <v>88</v>
      </c>
      <c r="C18" s="27" t="s">
        <v>89</v>
      </c>
    </row>
    <row r="19" customFormat="false" ht="13.8" hidden="false" customHeight="false" outlineLevel="0" collapsed="false">
      <c r="B19" s="25"/>
      <c r="C19" s="26" t="s">
        <v>90</v>
      </c>
    </row>
    <row r="20" customFormat="false" ht="13.8" hidden="false" customHeight="false" outlineLevel="0" collapsed="false">
      <c r="B20" s="23" t="s">
        <v>91</v>
      </c>
      <c r="C20" s="27" t="s">
        <v>92</v>
      </c>
    </row>
    <row r="21" customFormat="false" ht="13.8" hidden="false" customHeight="false" outlineLevel="0" collapsed="false">
      <c r="B21" s="25"/>
      <c r="C21" s="26" t="s">
        <v>93</v>
      </c>
    </row>
    <row r="22" customFormat="false" ht="13.8" hidden="false" customHeight="false" outlineLevel="0" collapsed="false">
      <c r="B22" s="25"/>
      <c r="C22" s="26" t="s">
        <v>94</v>
      </c>
    </row>
    <row r="23" customFormat="false" ht="13.8" hidden="false" customHeight="false" outlineLevel="0" collapsed="false">
      <c r="B23" s="23" t="s">
        <v>95</v>
      </c>
      <c r="C23" s="27" t="s">
        <v>96</v>
      </c>
    </row>
    <row r="24" customFormat="false" ht="13.8" hidden="false" customHeight="false" outlineLevel="0" collapsed="false">
      <c r="B24" s="25"/>
      <c r="C24" s="26" t="s">
        <v>97</v>
      </c>
    </row>
    <row r="25" customFormat="false" ht="13.8" hidden="false" customHeight="false" outlineLevel="0" collapsed="false">
      <c r="B25" s="23" t="s">
        <v>98</v>
      </c>
      <c r="C25" s="27" t="s">
        <v>99</v>
      </c>
    </row>
    <row r="26" customFormat="false" ht="13.8" hidden="false" customHeight="false" outlineLevel="0" collapsed="false">
      <c r="B26" s="25"/>
      <c r="C26" s="26" t="s">
        <v>100</v>
      </c>
    </row>
    <row r="27" customFormat="false" ht="13.8" hidden="false" customHeight="false" outlineLevel="0" collapsed="false">
      <c r="B27" s="25"/>
      <c r="C27" s="26" t="s">
        <v>101</v>
      </c>
    </row>
    <row r="28" customFormat="false" ht="23.85" hidden="false" customHeight="false" outlineLevel="0" collapsed="false">
      <c r="B28" s="23" t="s">
        <v>102</v>
      </c>
      <c r="C28" s="27" t="s">
        <v>103</v>
      </c>
    </row>
    <row r="29" customFormat="false" ht="13.8" hidden="false" customHeight="false" outlineLevel="0" collapsed="false">
      <c r="B29" s="23" t="s">
        <v>104</v>
      </c>
      <c r="C29" s="27" t="s">
        <v>105</v>
      </c>
    </row>
    <row r="30" customFormat="false" ht="13.8" hidden="false" customHeight="false" outlineLevel="0" collapsed="false">
      <c r="B30" s="25"/>
      <c r="C30" s="26" t="s">
        <v>106</v>
      </c>
    </row>
    <row r="31" customFormat="false" ht="13.8" hidden="false" customHeight="false" outlineLevel="0" collapsed="false">
      <c r="B31" s="23" t="s">
        <v>107</v>
      </c>
      <c r="C31" s="27" t="s">
        <v>108</v>
      </c>
    </row>
    <row r="32" customFormat="false" ht="13.8" hidden="false" customHeight="false" outlineLevel="0" collapsed="false">
      <c r="B32" s="25"/>
      <c r="C32" s="26" t="s">
        <v>109</v>
      </c>
    </row>
    <row r="33" customFormat="false" ht="13.8" hidden="false" customHeight="false" outlineLevel="0" collapsed="false">
      <c r="B33" s="25"/>
      <c r="C33" s="26" t="s">
        <v>110</v>
      </c>
    </row>
    <row r="34" customFormat="false" ht="13.8" hidden="false" customHeight="false" outlineLevel="0" collapsed="false">
      <c r="B34" s="23" t="s">
        <v>111</v>
      </c>
      <c r="C34" s="27" t="s">
        <v>112</v>
      </c>
    </row>
    <row r="35" customFormat="false" ht="13.8" hidden="false" customHeight="false" outlineLevel="0" collapsed="false">
      <c r="B35" s="25"/>
      <c r="C35" s="26" t="s">
        <v>113</v>
      </c>
    </row>
    <row r="36" customFormat="false" ht="13.8" hidden="false" customHeight="false" outlineLevel="0" collapsed="false">
      <c r="B36" s="23" t="s">
        <v>114</v>
      </c>
      <c r="C36" s="27" t="s">
        <v>115</v>
      </c>
    </row>
    <row r="37" customFormat="false" ht="13.8" hidden="false" customHeight="false" outlineLevel="0" collapsed="false">
      <c r="B37" s="25"/>
      <c r="C37" s="26" t="s">
        <v>116</v>
      </c>
    </row>
    <row r="38" customFormat="false" ht="13.8" hidden="false" customHeight="false" outlineLevel="0" collapsed="false">
      <c r="B38" s="23" t="s">
        <v>117</v>
      </c>
      <c r="C38" s="27" t="s">
        <v>118</v>
      </c>
    </row>
    <row r="39" customFormat="false" ht="13.8" hidden="false" customHeight="false" outlineLevel="0" collapsed="false">
      <c r="B39" s="25"/>
      <c r="C39" s="26" t="s">
        <v>119</v>
      </c>
    </row>
  </sheetData>
  <mergeCells count="2">
    <mergeCell ref="C4:G4"/>
    <mergeCell ref="C5:G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2021-07-26T09:02:14Z</cp:lastPrinted>
  <dcterms:modified xsi:type="dcterms:W3CDTF">2022-02-16T10:04:07Z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