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<sst xmlns="http://schemas.openxmlformats.org/spreadsheetml/2006/main" count="98" uniqueCount="73">
  <si>
    <t xml:space="preserve">ORÇAMENTO CENTRAL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</si>
  <si>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 CENTRAL GLP EMEF 25 DE JULHO</t>
    </r>
  </si>
  <si>
    <t xml:space="preserve">PROPRIETÁRIO: MUNICÍPIO DE TRÊS PASSOS</t>
  </si>
  <si>
    <t xml:space="preserve">ENDEREÇO: RUA BENJAMIN DA SILVA OSÓRIO, 83</t>
  </si>
  <si>
    <t xml:space="preserve">CUSTO TOTAL: R$ 4649,20</t>
  </si>
  <si>
    <t xml:space="preserve">SINAPI 12/2021</t>
  </si>
  <si>
    <t xml:space="preserve">NÃO DESONERADO - ENCARGOS SOCIAIS SOBRE PREÇOS DA MÃO-DE-OBRA: 111,22%(HORA) 69,19%(MÊS)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</si>
  <si>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</si>
  <si>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</si>
  <si>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</si>
  <si>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</si>
  <si>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</si>
  <si>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</si>
  <si>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Quant.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</si>
  <si>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</si>
  <si>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</si>
  <si>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</si>
  <si>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</si>
  <si>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1.0</t>
  </si>
  <si>
    <t xml:space="preserve">REMOÇÃO DE TUBULAÇÕES (TUBOS E CONEXÕES), DE FORMA MANUAL , SEM REAPROVEITAMENTO</t>
  </si>
  <si>
    <t xml:space="preserve">m</t>
  </si>
  <si>
    <t xml:space="preserve">1.1</t>
  </si>
  <si>
    <t xml:space="preserve">REMOÇÃO DE ACESSÓRIOS, DE FORMA MANUAL, SEM REAPROVEITAMENTO.</t>
  </si>
  <si>
    <t xml:space="preserve">uni</t>
  </si>
  <si>
    <t xml:space="preserve">1.2</t>
  </si>
  <si>
    <t xml:space="preserve">ABRACADEIRA EM ACO PARA AMARRACAO DE ELETRODUTOS, TIPO U SIMPLES, COM 3/4"</t>
  </si>
  <si>
    <t xml:space="preserve">Pesquisa de Preço</t>
  </si>
  <si>
    <t xml:space="preserve">1.3</t>
  </si>
  <si>
    <t xml:space="preserve">VÁLVULA DE RETENÇÃO VERTICAL, DE BRONZE, ROSCÁVEL, 3/4" – FORNECIMENTO E INSTALAÇÃO</t>
  </si>
  <si>
    <t xml:space="preserve">1.4</t>
  </si>
  <si>
    <t xml:space="preserve">VÁLVULA DE RETENÇÃO HORIZONTAL, DE BRONZE, ROSCÁVEL, 3/4" - FORNECIMENTO E INSTALAÇÃO.</t>
  </si>
  <si>
    <t xml:space="preserve">1.5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</si>
  <si>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</si>
  <si>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1.6</t>
  </si>
  <si>
    <t xml:space="preserve">MANÔMETRO (0 A 300 PSI, 0 A 21KGF/CM2)</t>
  </si>
  <si>
    <t xml:space="preserve">1.7</t>
  </si>
  <si>
    <t xml:space="preserve">TÊ, EM FERRO GALVANIZADO, CONEXÃO ROSQUEADA, DN 15 (1/2"), INSTALADO EM RAMAIS E SUB-RAMAIS DE GÁS - FORNECIMENTO E INSTALAÇÃO.</t>
  </si>
  <si>
    <t xml:space="preserve">1.8</t>
  </si>
  <si>
    <t xml:space="preserve">TÊ, EM FERRO GALVANIZADO, CONEXÃO ROSQUEADA, DN 20 (3/4"), INSTALADO EM RAMAIS E SUB-RAMAIS DE GÁS - FORNECIMENTO E INSTALAÇÃO</t>
  </si>
  <si>
    <t xml:space="preserve">1.9</t>
  </si>
  <si>
    <t xml:space="preserve">TUBO DE AÇO PRETO SEM COSTURA, CLASSE MÉDIA, CONEXÃO SOLDADA, DN 20 (3/4"), INSTALADO EM RAMAIS E SUB-RAMAIS DE GÁS - FORNECIMENTO E INSTALAÇÃO</t>
  </si>
  <si>
    <t xml:space="preserve">1.10</t>
  </si>
  <si>
    <t xml:space="preserve">PINTURA COM TINTA ALQUÍDICA DE FUNDO (TIPO ZARCÃO) APLICADA A ROLO OU PINCEL SOBRE SUPERFÍCIES METÁLICAS (EXCETO PERFIL) EXECUTADO EM OBRA (POR DEMÃO).</t>
  </si>
  <si>
    <t xml:space="preserve">m²</t>
  </si>
  <si>
    <t xml:space="preserve">1.11</t>
  </si>
  <si>
    <t xml:space="preserve">PINTURA COM TINTA ACRÍLICA DE ACABAMENTO APLICADA A ROLO OU PINCEL SOBRE SUPERFÍCIES METÁLICAS (EXCETO PERFIL) EXECUTADO EM OBRA (POR DEMÃO)</t>
  </si>
  <si>
    <t xml:space="preserve">1.12</t>
  </si>
  <si>
    <t xml:space="preserve">NIPLE, EM FERRO GALVANIZADO, CONEXÃO ROSQUEADA, DN 15 (1/2"), INSTALADO EM RAMAIS E SUB-RAMAIS DE GÁS - FORNECIMENTO E INSTALAÇÃO</t>
  </si>
  <si>
    <t xml:space="preserve">1.13</t>
  </si>
  <si>
    <t xml:space="preserve">NIPLE, EM FERRO GALVANIZADO, CONEXÃO ROSQUEADA, DN 20 (3/4"), INSTALADO EM RAMAIS E SUB-RAMAIS DE GÁS - FORNECIMENTO E INSTALAÇÃO</t>
  </si>
  <si>
    <t xml:space="preserve">1.14</t>
  </si>
  <si>
    <t xml:space="preserve">LUVA COM REDUÇÃO, EM AÇO, CONEXÃO SOLDADA,DN 20 X 15 MM (3/4 " X 1/2"), INSTALADO EM RAMAIS E SUB-RAMAIS DE GÁS - FORNECIMENTO E INSTALAÇÃO</t>
  </si>
  <si>
    <t xml:space="preserve">1.15</t>
  </si>
  <si>
    <t xml:space="preserve">UNIÃO, EM FERRO GALVANIZADO, CONEXÃO ROSQUEADA, DN 20 (3/4"), INSTALADO EM RAMAIS E SUB-RAMAIS DE GÁS - FORNECIMENTO E INSTALAÇÃO.</t>
  </si>
  <si>
    <t xml:space="preserve">1.16</t>
  </si>
  <si>
    <t xml:space="preserve">JOELHO 90 GRAUS, EM FERRO GALVANIZADO, CONEXÃO ROSQUEADA, DN 20 (3/4"), INSTALADO EM RAMAIS E SUB-RAMAIS DE GÁS - FORNECIMENTO E INSTALAÇÃO</t>
  </si>
  <si>
    <t xml:space="preserve">1.17</t>
  </si>
  <si>
    <t xml:space="preserve">REGISTRO OU REGULADOR DE GAS COZINHA, VAZAO DE 2 KG/H, 2,8 KPA</t>
  </si>
  <si>
    <t xml:space="preserve">1.18</t>
  </si>
  <si>
    <t xml:space="preserve">MANGUEIRA FLEXÍVEL TOMBACK EM MALHA DE LATÃO MACHO E FÊMEA 1,20M</t>
  </si>
  <si>
    <t xml:space="preserve">1.19</t>
  </si>
  <si>
    <t xml:space="preserve">FITA VEDA ROSCA EM ROLOS DE 18 MM X 25 M (L X C)</t>
  </si>
  <si>
    <t xml:space="preserve">1.20</t>
  </si>
  <si>
    <t xml:space="preserve">CAP OU TAMPAO DE FERRO GALVANIZADO, COM ROSCA BSP, DE 3/4"</t>
  </si>
  <si>
    <t xml:space="preserve">1.21</t>
  </si>
  <si>
    <t xml:space="preserve">ENSAIO DE ESTANQUEIDADE DE ACORDO COM A NBR 13523 COM LAUDO E ART DE RESPONSÁVEL TÉCNICO</t>
  </si>
  <si>
    <t xml:space="preserve">TOTAL FINAL </t>
  </si>
  <si>
    <t xml:space="preserve">Três Passos, 16 de Fevereiro de 2022</t>
  </si>
  <si>
    <t xml:space="preserve">                                                       </t>
  </si>
  <si>
    <t xml:space="preserve">________________________</t>
  </si>
  <si>
    <t xml:space="preserve">Eng. Civil Camila Mertz Sousa</t>
  </si>
  <si>
    <t xml:space="preserve">CREA RS 231477</t>
  </si>
  <si>
    <t xml:space="preserve">,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</si>
</sst>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1782000</xdr:colOff>
      <xdr:row>0</xdr:row>
      <xdr:rowOff>9720</xdr:rowOff>
    </xdr:from>
    <xdr:to>
      <xdr:col>7</xdr:col>
      <xdr:colOff>310680</xdr:colOff>
      <xdr:row>4</xdr:row>
      <xdr:rowOff>118800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844000" y="9720"/>
          <a:ext cx="4416480" cy="810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4" activeCellId="0" sqref="A1:J44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.39"/>
    <col collapsed="false" customWidth="true" hidden="false" outlineLevel="0" max="3" min="3" style="0" width="45.15"/>
    <col collapsed="false" customWidth="true" hidden="false" outlineLevel="0" max="4" min="4" style="0" width="7.22"/>
    <col collapsed="false" customWidth="true" hidden="false" outlineLevel="0" max="5" min="5" style="0" width="8.47"/>
    <col collapsed="false" customWidth="true" hidden="false" outlineLevel="0" max="6" min="6" style="0" width="11.64"/>
    <col collapsed="false" customWidth="true" hidden="false" outlineLevel="0" max="7" min="7" style="0" width="10.97"/>
    <col collapsed="false" customWidth="false" hidden="false" outlineLevel="0" max="8" min="8" style="0" width="11.52"/>
    <col collapsed="false" customWidth="true" hidden="false" outlineLevel="0" max="9" min="9" style="0" width="8.67"/>
    <col collapsed="false" customWidth="true" hidden="false" outlineLevel="0" max="10" min="10" style="0" width="11.38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3.8" hidden="false" customHeight="false" outlineLevel="0" collapsed="false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customFormat="false" ht="13.8" hidden="false" customHeight="false" outlineLevel="0" collapsed="false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customFormat="false" ht="13.8" hidden="false" customHeight="false" outlineLevel="0" collapsed="false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</row>
    <row r="12" customFormat="false" ht="13.8" hidden="false" customHeight="false" outlineLevel="0" collapsed="false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</row>
    <row r="13" customFormat="false" ht="13.8" hidden="false" customHeight="false" outlineLevel="0" collapsed="false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15" hidden="false" customHeight="false" outlineLevel="0" collapsed="false">
      <c r="A14" s="5" t="s">
        <v>8</v>
      </c>
      <c r="B14" s="5"/>
      <c r="C14" s="5"/>
      <c r="D14" s="5"/>
      <c r="E14" s="5"/>
      <c r="F14" s="5"/>
      <c r="G14" s="5"/>
      <c r="H14" s="5"/>
      <c r="I14" s="5"/>
      <c r="J14" s="5"/>
    </row>
    <row r="15" customFormat="false" ht="35.05" hidden="false" customHeight="false" outlineLevel="0" collapsed="false">
      <c r="A15" s="6" t="s">
        <v>9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14</v>
      </c>
      <c r="G15" s="6" t="s">
        <v>7</v>
      </c>
      <c r="H15" s="6" t="s">
        <v>15</v>
      </c>
      <c r="I15" s="6" t="s">
        <v>16</v>
      </c>
      <c r="J15" s="6" t="s">
        <v>17</v>
      </c>
    </row>
    <row r="16" customFormat="false" ht="23.85" hidden="false" customHeight="false" outlineLevel="0" collapsed="false">
      <c r="A16" s="7" t="n">
        <v>97662</v>
      </c>
      <c r="B16" s="6" t="s">
        <v>18</v>
      </c>
      <c r="C16" s="6" t="s">
        <v>19</v>
      </c>
      <c r="D16" s="7" t="s">
        <v>20</v>
      </c>
      <c r="E16" s="8" t="n">
        <v>6</v>
      </c>
      <c r="F16" s="9" t="n">
        <v>0.41</v>
      </c>
      <c r="G16" s="9" t="n">
        <f aca="false">F16*1.264</f>
        <v>0.51824</v>
      </c>
      <c r="H16" s="9" t="n">
        <f aca="false">G16*0.6</f>
        <v>0.310944</v>
      </c>
      <c r="I16" s="9" t="n">
        <f aca="false">G16*0.4</f>
        <v>0.207296</v>
      </c>
      <c r="J16" s="9" t="n">
        <f aca="false">G16*E16</f>
        <v>3.10944</v>
      </c>
    </row>
    <row r="17" customFormat="false" ht="23.85" hidden="false" customHeight="false" outlineLevel="0" collapsed="false">
      <c r="A17" s="7" t="n">
        <v>97664</v>
      </c>
      <c r="B17" s="6" t="s">
        <v>21</v>
      </c>
      <c r="C17" s="6" t="s">
        <v>22</v>
      </c>
      <c r="D17" s="7" t="s">
        <v>23</v>
      </c>
      <c r="E17" s="8" t="n">
        <v>10</v>
      </c>
      <c r="F17" s="9" t="n">
        <v>1.29</v>
      </c>
      <c r="G17" s="9" t="n">
        <f aca="false">F17*1.264</f>
        <v>1.63056</v>
      </c>
      <c r="H17" s="9" t="n">
        <f aca="false">G17*0.6</f>
        <v>0.978336</v>
      </c>
      <c r="I17" s="9" t="n">
        <f aca="false">G17*0.4</f>
        <v>0.652224</v>
      </c>
      <c r="J17" s="9" t="n">
        <f aca="false">G17*E17</f>
        <v>16.3056</v>
      </c>
    </row>
    <row r="18" customFormat="false" ht="23.85" hidden="false" customHeight="false" outlineLevel="0" collapsed="false">
      <c r="A18" s="7" t="n">
        <v>39138</v>
      </c>
      <c r="B18" s="6" t="s">
        <v>24</v>
      </c>
      <c r="C18" s="6" t="s">
        <v>25</v>
      </c>
      <c r="D18" s="7" t="s">
        <v>23</v>
      </c>
      <c r="E18" s="8" t="n">
        <v>12</v>
      </c>
      <c r="F18" s="9" t="n">
        <f aca="false">3+(3*0.4)</f>
        <v>4.2</v>
      </c>
      <c r="G18" s="9" t="n">
        <f aca="false">F18*1.264</f>
        <v>5.3088</v>
      </c>
      <c r="H18" s="9" t="n">
        <f aca="false">G18*0.6</f>
        <v>3.18528</v>
      </c>
      <c r="I18" s="9" t="n">
        <f aca="false">G18*0.4</f>
        <v>2.12352</v>
      </c>
      <c r="J18" s="9" t="n">
        <f aca="false">G18*E18</f>
        <v>63.7056</v>
      </c>
      <c r="K18" s="10"/>
    </row>
    <row r="19" customFormat="false" ht="25.35" hidden="false" customHeight="true" outlineLevel="0" collapsed="false">
      <c r="A19" s="6" t="s">
        <v>26</v>
      </c>
      <c r="B19" s="6" t="s">
        <v>27</v>
      </c>
      <c r="C19" s="6" t="s">
        <v>28</v>
      </c>
      <c r="D19" s="7" t="s">
        <v>23</v>
      </c>
      <c r="E19" s="8" t="n">
        <v>2</v>
      </c>
      <c r="F19" s="9" t="n">
        <f aca="false">110+(110*0.4)</f>
        <v>154</v>
      </c>
      <c r="G19" s="9" t="n">
        <f aca="false">F19*1.264</f>
        <v>194.656</v>
      </c>
      <c r="H19" s="9" t="n">
        <f aca="false">G19*0.6</f>
        <v>116.7936</v>
      </c>
      <c r="I19" s="9" t="n">
        <f aca="false">G19*0.4</f>
        <v>77.8624</v>
      </c>
      <c r="J19" s="9" t="n">
        <f aca="false">G19*E19</f>
        <v>389.312</v>
      </c>
      <c r="K19" s="10"/>
    </row>
    <row r="20" customFormat="false" ht="28.35" hidden="false" customHeight="true" outlineLevel="0" collapsed="false">
      <c r="A20" s="7" t="n">
        <v>99619</v>
      </c>
      <c r="B20" s="6" t="s">
        <v>29</v>
      </c>
      <c r="C20" s="6" t="s">
        <v>30</v>
      </c>
      <c r="D20" s="7" t="s">
        <v>23</v>
      </c>
      <c r="E20" s="8" t="n">
        <v>1</v>
      </c>
      <c r="F20" s="9" t="n">
        <v>124.98</v>
      </c>
      <c r="G20" s="9" t="n">
        <f aca="false">F20*1.264</f>
        <v>157.97472</v>
      </c>
      <c r="H20" s="9" t="n">
        <f aca="false">G20*0.6</f>
        <v>94.784832</v>
      </c>
      <c r="I20" s="9" t="n">
        <f aca="false">G20*0.4</f>
        <v>63.189888</v>
      </c>
      <c r="J20" s="9" t="n">
        <f aca="false">G20*E20</f>
        <v>157.97472</v>
      </c>
      <c r="K20" s="10"/>
    </row>
    <row r="21" customFormat="false" ht="23.85" hidden="false" customHeight="false" outlineLevel="0" collapsed="false">
      <c r="A21" s="6" t="s">
        <v>26</v>
      </c>
      <c r="B21" s="6" t="s">
        <v>31</v>
      </c>
      <c r="C21" s="6" t="s">
        <v>32</v>
      </c>
      <c r="D21" s="7" t="s">
        <v>23</v>
      </c>
      <c r="E21" s="8" t="n">
        <v>1</v>
      </c>
      <c r="F21" s="9" t="n">
        <f aca="false">160.5+(160.5*0.4)</f>
        <v>224.7</v>
      </c>
      <c r="G21" s="9" t="n">
        <f aca="false">F21*1.264</f>
        <v>284.0208</v>
      </c>
      <c r="H21" s="9" t="n">
        <f aca="false">G21*0.6</f>
        <v>170.41248</v>
      </c>
      <c r="I21" s="9" t="n">
        <f aca="false">G21*0.4</f>
        <v>113.60832</v>
      </c>
      <c r="J21" s="9" t="n">
        <f aca="false">G21*E21</f>
        <v>284.0208</v>
      </c>
      <c r="K21" s="10"/>
    </row>
    <row r="22" customFormat="false" ht="23.85" hidden="false" customHeight="false" outlineLevel="0" collapsed="false">
      <c r="A22" s="6" t="s">
        <v>26</v>
      </c>
      <c r="B22" s="6" t="s">
        <v>33</v>
      </c>
      <c r="C22" s="6" t="s">
        <v>34</v>
      </c>
      <c r="D22" s="7" t="s">
        <v>23</v>
      </c>
      <c r="E22" s="8" t="n">
        <v>1</v>
      </c>
      <c r="F22" s="9" t="n">
        <f aca="false">145+(145*0.4)</f>
        <v>203</v>
      </c>
      <c r="G22" s="9" t="n">
        <f aca="false">F22*1.264</f>
        <v>256.592</v>
      </c>
      <c r="H22" s="9" t="n">
        <f aca="false">G22*0.6</f>
        <v>153.9552</v>
      </c>
      <c r="I22" s="9" t="n">
        <f aca="false">G22*0.4</f>
        <v>102.6368</v>
      </c>
      <c r="J22" s="9" t="n">
        <f aca="false">G22*E22</f>
        <v>256.592</v>
      </c>
      <c r="K22" s="10"/>
    </row>
    <row r="23" customFormat="false" ht="46.25" hidden="false" customHeight="false" outlineLevel="0" collapsed="false">
      <c r="A23" s="7" t="n">
        <v>92704</v>
      </c>
      <c r="B23" s="6" t="s">
        <v>35</v>
      </c>
      <c r="C23" s="6" t="s">
        <v>36</v>
      </c>
      <c r="D23" s="7" t="s">
        <v>23</v>
      </c>
      <c r="E23" s="8" t="n">
        <v>1</v>
      </c>
      <c r="F23" s="9" t="n">
        <v>22.11</v>
      </c>
      <c r="G23" s="9" t="n">
        <f aca="false">F23*1.264</f>
        <v>27.94704</v>
      </c>
      <c r="H23" s="9" t="n">
        <f aca="false">G23*0.6</f>
        <v>16.768224</v>
      </c>
      <c r="I23" s="9" t="n">
        <f aca="false">G23*0.4</f>
        <v>11.178816</v>
      </c>
      <c r="J23" s="9" t="n">
        <f aca="false">G23*E23</f>
        <v>27.94704</v>
      </c>
      <c r="K23" s="10"/>
    </row>
    <row r="24" customFormat="false" ht="46.25" hidden="false" customHeight="false" outlineLevel="0" collapsed="false">
      <c r="A24" s="7" t="n">
        <v>92705</v>
      </c>
      <c r="B24" s="6" t="s">
        <v>37</v>
      </c>
      <c r="C24" s="6" t="s">
        <v>38</v>
      </c>
      <c r="D24" s="7" t="s">
        <v>23</v>
      </c>
      <c r="E24" s="8" t="n">
        <v>2</v>
      </c>
      <c r="F24" s="9" t="n">
        <v>35.4</v>
      </c>
      <c r="G24" s="9" t="n">
        <f aca="false">F24*1.264</f>
        <v>44.7456</v>
      </c>
      <c r="H24" s="9" t="n">
        <f aca="false">G24*0.6</f>
        <v>26.84736</v>
      </c>
      <c r="I24" s="9" t="n">
        <f aca="false">G24*0.4</f>
        <v>17.89824</v>
      </c>
      <c r="J24" s="9" t="n">
        <f aca="false">G24*E24</f>
        <v>89.4912</v>
      </c>
      <c r="K24" s="10"/>
    </row>
    <row r="25" customFormat="false" ht="46.25" hidden="false" customHeight="false" outlineLevel="0" collapsed="false">
      <c r="A25" s="7" t="n">
        <v>92690</v>
      </c>
      <c r="B25" s="6" t="s">
        <v>39</v>
      </c>
      <c r="C25" s="6" t="s">
        <v>40</v>
      </c>
      <c r="D25" s="7" t="s">
        <v>20</v>
      </c>
      <c r="E25" s="8" t="n">
        <v>5</v>
      </c>
      <c r="F25" s="9" t="n">
        <v>55.84</v>
      </c>
      <c r="G25" s="9" t="n">
        <f aca="false">F25*1.264</f>
        <v>70.58176</v>
      </c>
      <c r="H25" s="9" t="n">
        <f aca="false">G25*0.6</f>
        <v>42.349056</v>
      </c>
      <c r="I25" s="9" t="n">
        <f aca="false">G25*0.4</f>
        <v>28.232704</v>
      </c>
      <c r="J25" s="9" t="n">
        <f aca="false">G25*E25</f>
        <v>352.9088</v>
      </c>
      <c r="K25" s="10"/>
    </row>
    <row r="26" customFormat="false" ht="46.25" hidden="false" customHeight="false" outlineLevel="0" collapsed="false">
      <c r="A26" s="7" t="n">
        <v>100722</v>
      </c>
      <c r="B26" s="6" t="s">
        <v>41</v>
      </c>
      <c r="C26" s="11" t="s">
        <v>42</v>
      </c>
      <c r="D26" s="7" t="s">
        <v>43</v>
      </c>
      <c r="E26" s="8" t="n">
        <v>2</v>
      </c>
      <c r="F26" s="9" t="n">
        <v>20.43</v>
      </c>
      <c r="G26" s="9" t="n">
        <f aca="false">F26*1.264</f>
        <v>25.82352</v>
      </c>
      <c r="H26" s="9" t="n">
        <f aca="false">G26*0.6</f>
        <v>15.494112</v>
      </c>
      <c r="I26" s="9" t="n">
        <f aca="false">G26*0.4</f>
        <v>10.329408</v>
      </c>
      <c r="J26" s="9" t="n">
        <f aca="false">G26*E26</f>
        <v>51.64704</v>
      </c>
      <c r="K26" s="10"/>
    </row>
    <row r="27" customFormat="false" ht="46.25" hidden="false" customHeight="false" outlineLevel="0" collapsed="false">
      <c r="A27" s="7" t="n">
        <v>100736</v>
      </c>
      <c r="B27" s="6" t="s">
        <v>44</v>
      </c>
      <c r="C27" s="11" t="s">
        <v>45</v>
      </c>
      <c r="D27" s="7" t="s">
        <v>43</v>
      </c>
      <c r="E27" s="8" t="n">
        <v>2</v>
      </c>
      <c r="F27" s="9" t="n">
        <v>12.27</v>
      </c>
      <c r="G27" s="9" t="n">
        <f aca="false">F27*1.264</f>
        <v>15.50928</v>
      </c>
      <c r="H27" s="9" t="n">
        <f aca="false">G27*0.6</f>
        <v>9.305568</v>
      </c>
      <c r="I27" s="9" t="n">
        <f aca="false">G27*0.4</f>
        <v>6.203712</v>
      </c>
      <c r="J27" s="9" t="n">
        <f aca="false">G27*E27</f>
        <v>31.01856</v>
      </c>
      <c r="K27" s="10"/>
    </row>
    <row r="28" customFormat="false" ht="46.25" hidden="false" customHeight="false" outlineLevel="0" collapsed="false">
      <c r="A28" s="7" t="n">
        <v>92692</v>
      </c>
      <c r="B28" s="6" t="s">
        <v>46</v>
      </c>
      <c r="C28" s="6" t="s">
        <v>47</v>
      </c>
      <c r="D28" s="7" t="s">
        <v>23</v>
      </c>
      <c r="E28" s="8" t="n">
        <v>3</v>
      </c>
      <c r="F28" s="9" t="n">
        <v>11.89</v>
      </c>
      <c r="G28" s="9" t="n">
        <f aca="false">F28*1.264</f>
        <v>15.02896</v>
      </c>
      <c r="H28" s="9" t="n">
        <f aca="false">G28*0.6</f>
        <v>9.017376</v>
      </c>
      <c r="I28" s="9" t="n">
        <f aca="false">G28*0.4</f>
        <v>6.011584</v>
      </c>
      <c r="J28" s="9" t="n">
        <f aca="false">G28*E28</f>
        <v>45.08688</v>
      </c>
      <c r="K28" s="10"/>
    </row>
    <row r="29" customFormat="false" ht="46.25" hidden="false" customHeight="false" outlineLevel="0" collapsed="false">
      <c r="A29" s="7" t="n">
        <v>92694</v>
      </c>
      <c r="B29" s="6" t="s">
        <v>48</v>
      </c>
      <c r="C29" s="6" t="s">
        <v>49</v>
      </c>
      <c r="D29" s="7" t="s">
        <v>23</v>
      </c>
      <c r="E29" s="8" t="n">
        <v>7</v>
      </c>
      <c r="F29" s="9" t="n">
        <v>18.77</v>
      </c>
      <c r="G29" s="9" t="n">
        <f aca="false">F29*1.264</f>
        <v>23.72528</v>
      </c>
      <c r="H29" s="9" t="n">
        <f aca="false">G29*0.6</f>
        <v>14.235168</v>
      </c>
      <c r="I29" s="9" t="n">
        <f aca="false">G29*0.4</f>
        <v>9.490112</v>
      </c>
      <c r="J29" s="9" t="n">
        <f aca="false">G29*E29</f>
        <v>166.07696</v>
      </c>
      <c r="K29" s="10"/>
    </row>
    <row r="30" customFormat="false" ht="46.25" hidden="false" customHeight="false" outlineLevel="0" collapsed="false">
      <c r="A30" s="7" t="n">
        <v>97541</v>
      </c>
      <c r="B30" s="6" t="s">
        <v>50</v>
      </c>
      <c r="C30" s="6" t="s">
        <v>51</v>
      </c>
      <c r="D30" s="7" t="s">
        <v>23</v>
      </c>
      <c r="E30" s="8" t="n">
        <v>2</v>
      </c>
      <c r="F30" s="9" t="n">
        <v>37.13</v>
      </c>
      <c r="G30" s="9" t="n">
        <f aca="false">F30*1.264</f>
        <v>46.93232</v>
      </c>
      <c r="H30" s="9" t="n">
        <f aca="false">G30*0.6</f>
        <v>28.159392</v>
      </c>
      <c r="I30" s="9" t="n">
        <f aca="false">G30*0.4</f>
        <v>18.772928</v>
      </c>
      <c r="J30" s="9" t="n">
        <f aca="false">G30*E30</f>
        <v>93.86464</v>
      </c>
      <c r="K30" s="10"/>
    </row>
    <row r="31" customFormat="false" ht="46.25" hidden="false" customHeight="false" outlineLevel="0" collapsed="false">
      <c r="A31" s="7" t="n">
        <v>92905</v>
      </c>
      <c r="B31" s="6" t="s">
        <v>52</v>
      </c>
      <c r="C31" s="6" t="s">
        <v>53</v>
      </c>
      <c r="D31" s="7" t="s">
        <v>23</v>
      </c>
      <c r="E31" s="8" t="n">
        <v>2</v>
      </c>
      <c r="F31" s="9" t="n">
        <v>39.85</v>
      </c>
      <c r="G31" s="9" t="n">
        <f aca="false">F31*1.264</f>
        <v>50.3704</v>
      </c>
      <c r="H31" s="9" t="n">
        <f aca="false">G31*0.6</f>
        <v>30.22224</v>
      </c>
      <c r="I31" s="9" t="n">
        <f aca="false">G31*0.4</f>
        <v>20.14816</v>
      </c>
      <c r="J31" s="9" t="n">
        <f aca="false">G31*E31</f>
        <v>100.7408</v>
      </c>
      <c r="K31" s="10"/>
    </row>
    <row r="32" customFormat="false" ht="46.25" hidden="false" customHeight="false" outlineLevel="0" collapsed="false">
      <c r="A32" s="7" t="n">
        <v>92701</v>
      </c>
      <c r="B32" s="6" t="s">
        <v>54</v>
      </c>
      <c r="C32" s="6" t="s">
        <v>55</v>
      </c>
      <c r="D32" s="7" t="s">
        <v>23</v>
      </c>
      <c r="E32" s="8" t="n">
        <v>6</v>
      </c>
      <c r="F32" s="9" t="n">
        <v>26.82</v>
      </c>
      <c r="G32" s="9" t="n">
        <f aca="false">F32*1.264</f>
        <v>33.90048</v>
      </c>
      <c r="H32" s="9" t="n">
        <f aca="false">G32*0.6</f>
        <v>20.340288</v>
      </c>
      <c r="I32" s="9" t="n">
        <f aca="false">G32*0.4</f>
        <v>13.560192</v>
      </c>
      <c r="J32" s="9" t="n">
        <f aca="false">G32*E32</f>
        <v>203.40288</v>
      </c>
      <c r="K32" s="10"/>
    </row>
    <row r="33" customFormat="false" ht="23.85" hidden="false" customHeight="false" outlineLevel="0" collapsed="false">
      <c r="A33" s="6" t="s">
        <v>26</v>
      </c>
      <c r="B33" s="6" t="s">
        <v>56</v>
      </c>
      <c r="C33" s="6" t="s">
        <v>57</v>
      </c>
      <c r="D33" s="7" t="s">
        <v>23</v>
      </c>
      <c r="E33" s="8" t="n">
        <v>1</v>
      </c>
      <c r="F33" s="9" t="n">
        <f aca="false">82.5+(82.5*0.4)</f>
        <v>115.5</v>
      </c>
      <c r="G33" s="9" t="n">
        <f aca="false">F33*1.264</f>
        <v>145.992</v>
      </c>
      <c r="H33" s="9" t="n">
        <f aca="false">G33*0.6</f>
        <v>87.5952</v>
      </c>
      <c r="I33" s="9" t="n">
        <f aca="false">G33*0.4</f>
        <v>58.3968</v>
      </c>
      <c r="J33" s="9" t="n">
        <f aca="false">G33*E33</f>
        <v>145.992</v>
      </c>
      <c r="K33" s="12"/>
    </row>
    <row r="34" customFormat="false" ht="23.85" hidden="false" customHeight="false" outlineLevel="0" collapsed="false">
      <c r="A34" s="6" t="s">
        <v>26</v>
      </c>
      <c r="B34" s="6" t="s">
        <v>58</v>
      </c>
      <c r="C34" s="6" t="s">
        <v>59</v>
      </c>
      <c r="D34" s="7" t="s">
        <v>23</v>
      </c>
      <c r="E34" s="8" t="n">
        <v>1</v>
      </c>
      <c r="F34" s="9" t="n">
        <f aca="false">150+(150*0.4)</f>
        <v>210</v>
      </c>
      <c r="G34" s="9" t="n">
        <f aca="false">F34*1.264</f>
        <v>265.44</v>
      </c>
      <c r="H34" s="9" t="n">
        <f aca="false">G34*0.6</f>
        <v>159.264</v>
      </c>
      <c r="I34" s="9" t="n">
        <f aca="false">G34*0.4</f>
        <v>106.176</v>
      </c>
      <c r="J34" s="9" t="n">
        <f aca="false">G34*E34</f>
        <v>265.44</v>
      </c>
      <c r="K34" s="12"/>
    </row>
    <row r="35" customFormat="false" ht="23.85" hidden="false" customHeight="false" outlineLevel="0" collapsed="false">
      <c r="A35" s="7" t="n">
        <v>3143</v>
      </c>
      <c r="B35" s="6" t="s">
        <v>60</v>
      </c>
      <c r="C35" s="6" t="s">
        <v>61</v>
      </c>
      <c r="D35" s="7" t="s">
        <v>23</v>
      </c>
      <c r="E35" s="8" t="n">
        <v>1</v>
      </c>
      <c r="F35" s="9" t="n">
        <f aca="false">9.76+(9.76*0.4)</f>
        <v>13.664</v>
      </c>
      <c r="G35" s="9" t="n">
        <f aca="false">F35*1.264</f>
        <v>17.271296</v>
      </c>
      <c r="H35" s="9" t="n">
        <f aca="false">G35*0.6</f>
        <v>10.3627776</v>
      </c>
      <c r="I35" s="9" t="n">
        <f aca="false">G35*0.4</f>
        <v>6.9085184</v>
      </c>
      <c r="J35" s="9" t="n">
        <f aca="false">G35*E35</f>
        <v>17.271296</v>
      </c>
      <c r="K35" s="12"/>
    </row>
    <row r="36" customFormat="false" ht="23.85" hidden="false" customHeight="false" outlineLevel="0" collapsed="false">
      <c r="A36" s="7" t="n">
        <v>1163</v>
      </c>
      <c r="B36" s="6" t="s">
        <v>62</v>
      </c>
      <c r="C36" s="6" t="s">
        <v>63</v>
      </c>
      <c r="D36" s="7" t="s">
        <v>23</v>
      </c>
      <c r="E36" s="8" t="n">
        <v>1</v>
      </c>
      <c r="F36" s="9" t="n">
        <f aca="false">6.05+(6.05*0.4)</f>
        <v>8.47</v>
      </c>
      <c r="G36" s="9" t="n">
        <f aca="false">F36*1.264</f>
        <v>10.70608</v>
      </c>
      <c r="H36" s="9" t="n">
        <f aca="false">G36*0.6</f>
        <v>6.423648</v>
      </c>
      <c r="I36" s="9" t="n">
        <f aca="false">G36*0.4</f>
        <v>4.282432</v>
      </c>
      <c r="J36" s="9" t="n">
        <f aca="false">G36*E36</f>
        <v>10.70608</v>
      </c>
      <c r="K36" s="12"/>
    </row>
    <row r="37" customFormat="false" ht="35.05" hidden="false" customHeight="false" outlineLevel="0" collapsed="false">
      <c r="A37" s="6" t="s">
        <v>26</v>
      </c>
      <c r="B37" s="6" t="s">
        <v>64</v>
      </c>
      <c r="C37" s="6" t="s">
        <v>65</v>
      </c>
      <c r="D37" s="7" t="s">
        <v>23</v>
      </c>
      <c r="E37" s="8" t="n">
        <v>1</v>
      </c>
      <c r="F37" s="9" t="n">
        <v>1500</v>
      </c>
      <c r="G37" s="9" t="n">
        <f aca="false">F37*1.264</f>
        <v>1896</v>
      </c>
      <c r="H37" s="9" t="n">
        <f aca="false">G37*0.6</f>
        <v>1137.6</v>
      </c>
      <c r="I37" s="9" t="n">
        <f aca="false">G37*0.4</f>
        <v>758.4</v>
      </c>
      <c r="J37" s="9" t="n">
        <f aca="false">G37*E37</f>
        <v>1896</v>
      </c>
      <c r="K37" s="12"/>
    </row>
    <row r="38" customFormat="false" ht="15" hidden="false" customHeight="false" outlineLevel="0" collapsed="false">
      <c r="A38" s="13"/>
      <c r="B38" s="13"/>
      <c r="C38" s="13"/>
      <c r="D38" s="13"/>
      <c r="E38" s="13"/>
      <c r="F38" s="13"/>
      <c r="G38" s="14" t="s">
        <v>66</v>
      </c>
      <c r="H38" s="14"/>
      <c r="I38" s="14"/>
      <c r="J38" s="15" t="n">
        <f aca="false">SUM(J18:J37)</f>
        <v>4649.199296</v>
      </c>
      <c r="K38" s="12"/>
    </row>
    <row r="39" customFormat="false" ht="13.8" hidden="false" customHeight="false" outlineLevel="0" collapsed="false">
      <c r="A39" s="12"/>
      <c r="B39" s="12"/>
      <c r="C39" s="12"/>
      <c r="D39" s="12"/>
      <c r="E39" s="12"/>
      <c r="F39" s="16"/>
      <c r="G39" s="12"/>
      <c r="H39" s="12"/>
      <c r="I39" s="12"/>
      <c r="J39" s="12"/>
      <c r="K39" s="12"/>
    </row>
    <row r="40" customFormat="false" ht="13.8" hidden="false" customHeight="false" outlineLevel="0" collapsed="false">
      <c r="A40" s="17" t="s">
        <v>67</v>
      </c>
      <c r="B40" s="17"/>
      <c r="C40" s="17"/>
      <c r="D40" s="17"/>
      <c r="E40" s="17"/>
      <c r="F40" s="17"/>
      <c r="G40" s="17"/>
      <c r="H40" s="17"/>
      <c r="I40" s="17"/>
      <c r="J40" s="17"/>
      <c r="K40" s="12" t="s">
        <v>68</v>
      </c>
    </row>
    <row r="41" customFormat="false" ht="13.8" hidden="false" customHeight="false" outlineLevel="0" collapsed="false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2"/>
    </row>
    <row r="42" customFormat="false" ht="13.8" hidden="false" customHeight="false" outlineLevel="0" collapsed="false">
      <c r="A42" s="17" t="s">
        <v>69</v>
      </c>
      <c r="B42" s="17"/>
      <c r="C42" s="17"/>
      <c r="D42" s="17"/>
      <c r="E42" s="17"/>
      <c r="F42" s="17"/>
      <c r="G42" s="17"/>
      <c r="H42" s="17"/>
      <c r="I42" s="17"/>
      <c r="J42" s="17"/>
      <c r="K42" s="12"/>
    </row>
    <row r="43" customFormat="false" ht="13.8" hidden="false" customHeight="false" outlineLevel="0" collapsed="false">
      <c r="A43" s="17" t="s">
        <v>70</v>
      </c>
      <c r="B43" s="17"/>
      <c r="C43" s="17"/>
      <c r="D43" s="17"/>
      <c r="E43" s="17"/>
      <c r="F43" s="17"/>
      <c r="G43" s="17"/>
      <c r="H43" s="17"/>
      <c r="I43" s="17"/>
      <c r="J43" s="17"/>
      <c r="K43" s="12"/>
    </row>
    <row r="44" customFormat="false" ht="13.8" hidden="false" customHeight="false" outlineLevel="0" collapsed="false">
      <c r="A44" s="17" t="s">
        <v>71</v>
      </c>
      <c r="B44" s="17"/>
      <c r="C44" s="17"/>
      <c r="D44" s="17"/>
      <c r="E44" s="17"/>
      <c r="F44" s="17"/>
      <c r="G44" s="17"/>
      <c r="H44" s="17"/>
      <c r="I44" s="17"/>
      <c r="J44" s="17"/>
      <c r="K44" s="12"/>
    </row>
    <row r="45" customFormat="false" ht="13.8" hidden="false" customHeight="false" outlineLevel="0" collapsed="false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customFormat="false" ht="13.8" hidden="false" customHeight="false" outlineLevel="0" collapsed="false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customFormat="false" ht="13.8" hidden="false" customHeight="false" outlineLevel="0" collapsed="false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customFormat="false" ht="13.8" hidden="false" customHeight="false" outlineLevel="0" collapsed="false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customFormat="false" ht="13.8" hidden="false" customHeight="false" outlineLevel="0" collapsed="false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customFormat="false" ht="13.8" hidden="false" customHeight="false" outlineLevel="0" collapsed="false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customFormat="false" ht="13.8" hidden="false" customHeight="false" outlineLevel="0" collapsed="false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customFormat="false" ht="13.8" hidden="false" customHeight="false" outlineLevel="0" collapsed="false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customFormat="false" ht="13.8" hidden="false" customHeight="false" outlineLevel="0" collapsed="false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customFormat="false" ht="13.8" hidden="false" customHeight="false" outlineLevel="0" collapsed="false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customFormat="false" ht="13.8" hidden="false" customHeight="false" outlineLevel="0" collapsed="false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customFormat="false" ht="13.8" hidden="false" customHeight="false" outlineLevel="0" collapsed="false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customFormat="false" ht="13.8" hidden="false" customHeight="false" outlineLevel="0" collapsed="false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customFormat="false" ht="13.8" hidden="false" customHeight="false" outlineLevel="0" collapsed="false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customFormat="false" ht="13.8" hidden="false" customHeight="false" outlineLevel="0" collapsed="false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customFormat="false" ht="13.8" hidden="false" customHeight="false" outlineLevel="0" collapsed="false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customFormat="false" ht="13.8" hidden="false" customHeight="false" outlineLevel="0" collapsed="false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customFormat="false" ht="13.8" hidden="false" customHeight="false" outlineLevel="0" collapsed="false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customFormat="false" ht="13.8" hidden="false" customHeight="false" outlineLevel="0" collapsed="false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customFormat="false" ht="13.8" hidden="false" customHeight="false" outlineLevel="0" collapsed="false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customFormat="false" ht="13.8" hidden="false" customHeight="false" outlineLevel="0" collapsed="false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customFormat="false" ht="13.8" hidden="false" customHeight="false" outlineLevel="0" collapsed="false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customFormat="false" ht="13.8" hidden="false" customHeight="false" outlineLevel="0" collapsed="false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customFormat="false" ht="13.8" hidden="false" customHeight="false" outlineLevel="0" collapsed="false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customFormat="false" ht="13.8" hidden="false" customHeight="false" outlineLevel="0" collapsed="false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customFormat="false" ht="13.8" hidden="false" customHeight="false" outlineLevel="0" collapsed="false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customFormat="false" ht="13.8" hidden="false" customHeight="false" outlineLevel="0" collapsed="false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customFormat="false" ht="13.8" hidden="false" customHeight="false" outlineLevel="0" collapsed="false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customFormat="false" ht="13.8" hidden="false" customHeight="false" outlineLevel="0" collapsed="false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customFormat="false" ht="13.8" hidden="false" customHeight="false" outlineLevel="0" collapsed="false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customFormat="false" ht="13.8" hidden="false" customHeight="false" outlineLevel="0" collapsed="false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customFormat="false" ht="13.8" hidden="false" customHeight="false" outlineLevel="0" collapsed="false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customFormat="false" ht="13.8" hidden="false" customHeight="false" outlineLevel="0" collapsed="false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customFormat="false" ht="13.8" hidden="false" customHeight="false" outlineLevel="0" collapsed="false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customFormat="false" ht="13.8" hidden="false" customHeight="false" outlineLevel="0" collapsed="false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customFormat="false" ht="13.8" hidden="false" customHeight="false" outlineLevel="0" collapsed="false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customFormat="false" ht="13.8" hidden="false" customHeight="false" outlineLevel="0" collapsed="false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customFormat="false" ht="13.8" hidden="false" customHeight="false" outlineLevel="0" collapsed="false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customFormat="false" ht="13.8" hidden="false" customHeight="false" outlineLevel="0" collapsed="false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customFormat="false" ht="13.8" hidden="false" customHeight="false" outlineLevel="0" collapsed="false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customFormat="false" ht="13.8" hidden="false" customHeight="false" outlineLevel="0" collapsed="false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customFormat="false" ht="13.8" hidden="false" customHeight="false" outlineLevel="0" collapsed="false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customFormat="false" ht="13.8" hidden="false" customHeight="false" outlineLevel="0" collapsed="false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customFormat="false" ht="13.8" hidden="false" customHeight="false" outlineLevel="0" collapsed="false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customFormat="false" ht="13.8" hidden="false" customHeight="false" outlineLevel="0" collapsed="false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customFormat="false" ht="13.8" hidden="false" customHeight="false" outlineLevel="0" collapsed="false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customFormat="false" ht="13.8" hidden="false" customHeight="false" outlineLevel="0" collapsed="false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customFormat="false" ht="13.8" hidden="false" customHeight="false" outlineLevel="0" collapsed="false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customFormat="false" ht="13.8" hidden="false" customHeight="false" outlineLevel="0" collapsed="false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customFormat="false" ht="13.8" hidden="false" customHeight="false" outlineLevel="0" collapsed="false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customFormat="false" ht="13.8" hidden="false" customHeight="false" outlineLevel="0" collapsed="false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customFormat="false" ht="13.8" hidden="false" customHeight="false" outlineLevel="0" collapsed="false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customFormat="false" ht="13.8" hidden="false" customHeight="false" outlineLevel="0" collapsed="false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customFormat="false" ht="13.8" hidden="false" customHeight="false" outlineLevel="0" collapsed="false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customFormat="false" ht="13.8" hidden="false" customHeight="false" outlineLevel="0" collapsed="false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customFormat="false" ht="13.8" hidden="false" customHeight="false" outlineLevel="0" collapsed="false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customFormat="false" ht="13.8" hidden="false" customHeight="false" outlineLevel="0" collapsed="false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customFormat="false" ht="13.8" hidden="false" customHeight="false" outlineLevel="0" collapsed="false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customFormat="false" ht="13.8" hidden="false" customHeight="false" outlineLevel="0" collapsed="false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customFormat="false" ht="13.8" hidden="false" customHeight="false" outlineLevel="0" collapsed="false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customFormat="false" ht="13.8" hidden="false" customHeight="false" outlineLevel="0" collapsed="false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customFormat="false" ht="13.8" hidden="false" customHeight="false" outlineLevel="0" collapsed="false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customFormat="false" ht="13.8" hidden="false" customHeight="false" outlineLevel="0" collapsed="false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customFormat="false" ht="13.8" hidden="false" customHeight="false" outlineLevel="0" collapsed="false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customFormat="false" ht="13.8" hidden="false" customHeight="false" outlineLevel="0" collapsed="false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customFormat="false" ht="13.8" hidden="false" customHeight="false" outlineLevel="0" collapsed="false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customFormat="false" ht="13.8" hidden="false" customHeight="false" outlineLevel="0" collapsed="false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customFormat="false" ht="13.8" hidden="false" customHeight="false" outlineLevel="0" collapsed="false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customFormat="false" ht="13.8" hidden="false" customHeight="false" outlineLevel="0" collapsed="false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 t="s">
        <v>72</v>
      </c>
    </row>
    <row r="114" customFormat="false" ht="13.8" hidden="false" customHeight="false" outlineLevel="0" collapsed="false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customFormat="false" ht="13.8" hidden="false" customHeight="false" outlineLevel="0" collapsed="false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customFormat="false" ht="13.8" hidden="false" customHeight="false" outlineLevel="0" collapsed="false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</sheetData>
  <mergeCells count="16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38:F38"/>
    <mergeCell ref="G38:I38"/>
    <mergeCell ref="A40:J40"/>
    <mergeCell ref="A42:J42"/>
    <mergeCell ref="A43:J43"/>
    <mergeCell ref="A44:J4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2022-02-16T14:25:59Z</cp:lastPrinted>
  <dcterms:modified xsi:type="dcterms:W3CDTF">2022-02-16T14:27:36Z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