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3.jpeg" ContentType="image/jpe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rçamento" sheetId="1" state="visible" r:id="rId2"/>
    <sheet name="Plan3" sheetId="2" state="visible" r:id="rId3"/>
  </sheets>
  <definedNames>
    <definedName function="false" hidden="false" name="D_INTERNO" vbProcedure="false">#REF!</definedName>
    <definedName function="false" hidden="false" name="D_NOMINAL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<sst xmlns="http://schemas.openxmlformats.org/spreadsheetml/2006/main" count="141" uniqueCount="116">
  <si>
    <t xml:space="preserve">ORÇAMENTO CENTRAL DE GÁS</t>
  </si>
  <si>
    <t xml:space="preserve">EMPREENDIMENTO: CENTRAL GLP EMEI VOVÓ PAULINA</t>
  </si>
  <si>
    <t xml:space="preserve">PROPRIETÁRIO: MUNICÍPIO DE TRÊS PASSOS</t>
  </si>
  <si>
    <t xml:space="preserve">ENDEREÇO: RUA CORONEL DINARTE DE OLIVEIRA, Nº 45</t>
  </si>
  <si>
    <t xml:space="preserve">CUSTO TOTAL: R$ 4722,38</t>
  </si>
  <si>
    <t xml:space="preserve">SINAPI 12/2021</t>
  </si>
  <si>
    <t xml:space="preserve">NÃO DESONERADO - ENCARGOS SOCIAIS SOBRE PREÇOS DA MÃO-DE-OBRA: 111,10%(HORA) 69,16%(MÊS)</t>
  </si>
  <si>
    <t xml:space="preserve">BDI 26,40%</t>
  </si>
  <si>
    <t xml:space="preserve"> CENTRAL DE GÁS </t>
  </si>
  <si>
    <t xml:space="preserve">Código SINAPI 12/2021</t>
  </si>
  <si>
    <t xml:space="preserve">Item</t>
  </si>
  <si>
    <t xml:space="preserve">Discriminações de Serviços</t>
  </si>
  <si>
    <t xml:space="preserve">Uni</t>
  </si>
  <si>
    <t xml:space="preserve">Quantidades (A)</t>
  </si>
  <si>
    <t xml:space="preserve">Custo Unitário (R$)</t>
  </si>
  <si>
    <t xml:space="preserve">Material (B)</t>
  </si>
  <si>
    <t xml:space="preserve">Mão de Obra (C)</t>
  </si>
  <si>
    <t xml:space="preserve">TOTAL (R$) D = A x (B+C)</t>
  </si>
  <si>
    <t xml:space="preserve">1.1</t>
  </si>
  <si>
    <t xml:space="preserve">REMOÇÃO DE ACESSÓRIOS, DE FORMA MANUAL, SEM REAPROVEITAMENTO</t>
  </si>
  <si>
    <t xml:space="preserve">uni</t>
  </si>
  <si>
    <t xml:space="preserve">Pesquisa de Preço</t>
  </si>
  <si>
    <t xml:space="preserve">1.2</t>
  </si>
  <si>
    <t xml:space="preserve">ABRACADEIRA EM ACO PARA AMARRACAO, TIPO U SIMPLES, COM 3/4"</t>
  </si>
  <si>
    <t xml:space="preserve">1.3</t>
  </si>
  <si>
    <t xml:space="preserve">VÁLVULA DE RETENÇÃO VERTICAL, DE BRONZE, ROSCÁVEL, 3/4" – FORNECIMENTO E INSTALAÇÃO</t>
  </si>
  <si>
    <t xml:space="preserve">1.4</t>
  </si>
  <si>
    <t xml:space="preserve">VÁLVULA DE RETENÇÃO HORIZONTAL, DE BRONZE, ROSCÁVEL, 3/4" - FORNECIMENTO E INSTALAÇÃO.</t>
  </si>
  <si>
    <t xml:space="preserve">1.5</t>
  </si>
  <si>
    <r>
      <rPr>
        <sz val="10"/>
        <color rgb="FF000000"/>
        <rFont val="Times New Roman"/>
        <family val="1"/>
        <charset val="1"/>
      </rPr>
      <t xml:space="preserve">REGULADOR DE PRESSÃO 1º ESTÁGIO (BAIXA PRESSÃO, AMARELO, 12 KG, 2,8 KPA)</t>
    </r>
    <r>
      <rPr>
        <b val="true"/>
        <sz val="10"/>
        <color rgb="FF000000"/>
        <rFont val="Times New Roman"/>
        <family val="1"/>
        <charset val="1"/>
      </rPr>
      <t xml:space="preserve"> </t>
    </r>
  </si>
  <si>
    <t xml:space="preserve">1.6</t>
  </si>
  <si>
    <t xml:space="preserve">MANÔMETRO (0 A 300 PSI, 0 A 21KGF/CM2)</t>
  </si>
  <si>
    <t xml:space="preserve">1.7</t>
  </si>
  <si>
    <t xml:space="preserve">TUBO EM COBRE RÍGIDO, DN 22 MM, CLASSE E, COM ISOLAMENTO, INSTALADO EM RAMAL DE DISTRIBUIÇÃO FORNECIMENTO E INSTALAÇÃO</t>
  </si>
  <si>
    <t xml:space="preserve">m</t>
  </si>
  <si>
    <t xml:space="preserve">1.8</t>
  </si>
  <si>
    <t xml:space="preserve">TÊ, EM FERRO GALVANIZADO, CONEXÃO ROSQUEADA, DN 15 (1/2"), INSTALADO EM RAMAIS E SUB-RAMAIS DE GÁS - FORNECIMENTO E INSTALAÇÃO</t>
  </si>
  <si>
    <t xml:space="preserve">1.9</t>
  </si>
  <si>
    <t xml:space="preserve">TÊ, EM FERRO GALVANIZADO, CONEXÃO ROSQUEADA, DN 20 (3/4"), INSTALADO EM RAMAIS E SUB-RAMAIS DE GÁS - FORNECIMENTO E INSTALAÇÃO</t>
  </si>
  <si>
    <t xml:space="preserve">1.10</t>
  </si>
  <si>
    <t xml:space="preserve">NIPLE, EM FERRO GALVANIZADO, CONEXÃO ROSQUEADA, DN 15 (1/2"), INSTALADO EM RAMAIS E SUB-RAMAIS DE GÁS - FORNECIMENTO E INSTALAÇÃO</t>
  </si>
  <si>
    <t xml:space="preserve">1.11</t>
  </si>
  <si>
    <t xml:space="preserve">NIPLE, EM FERRO GALVANIZADO, CONEXÃO ROSQUEADA, DN 20 (3/4"), INSTALADO EM RAMAIS E SUB-RAMAIS DE GÁS - FORNECIMENTO E INSTALAÇÃO</t>
  </si>
  <si>
    <t xml:space="preserve">1.12</t>
  </si>
  <si>
    <t xml:space="preserve">LUVA COM REDUÇÃO, EM AÇO, CONEXÃO SOLDADA, DN 20 X 15 MM (3/4 " X 1/2"), INSTALADO EM RAMAIS E SUB-RAMAIS DE GÁS - FORNECIMENTO E INSTALAÇÃO</t>
  </si>
  <si>
    <t xml:space="preserve">1.13</t>
  </si>
  <si>
    <t xml:space="preserve">UNIÃO, EM FERRO GALVANIZADO, CONEXÃO ROSQUEADA, 20 (3/4"), INSTALADO EM RAMAIS E SUB-RAMAIS DE GÁS - FORNECIMENTO E INSTALAÇÃO.</t>
  </si>
  <si>
    <t xml:space="preserve">1.14</t>
  </si>
  <si>
    <t xml:space="preserve">JOELHO 90 GRAUS, EM FERRO GALVANIZADO, CONEXÃO ROSQUEADA, DN 20 (¾") INSTALADO EM RAMAIS E SUB-RAMAIS DE GÁS - FORNECIMENTO E INSTALAÇÃO</t>
  </si>
  <si>
    <t xml:space="preserve">1.15</t>
  </si>
  <si>
    <t xml:space="preserve">REGISTRO OU REGULADOR DE GAS COZINHA, VAZAO DE 2 KG/H, 2,8 KPA</t>
  </si>
  <si>
    <t xml:space="preserve">1.16</t>
  </si>
  <si>
    <t xml:space="preserve">MANGUEIRA FLEXÍVEL TOMBACK EM MALHA DE LATÃO MACHO E FÊMEA 1,20M</t>
  </si>
  <si>
    <t xml:space="preserve">1.17</t>
  </si>
  <si>
    <t xml:space="preserve">CHICOTE PIG TAIL FLEXÍVEL PARA P45</t>
  </si>
  <si>
    <t xml:space="preserve">1.18</t>
  </si>
  <si>
    <t xml:space="preserve">FITA VEDA ROSCA EM ROLOS DE 18 MM X 25 M (L X C)</t>
  </si>
  <si>
    <t xml:space="preserve">1.19</t>
  </si>
  <si>
    <t xml:space="preserve">ENSAIO DE ESTANQUEIDADE DE ACORDO COM A NBR 13523 COM LAUDO E ART DE RESPONSÁVEL TÉCNICO</t>
  </si>
  <si>
    <t xml:space="preserve">TOTAL FINAL </t>
  </si>
  <si>
    <t xml:space="preserve">Três Passos, 16 de Fevereiro de 2022</t>
  </si>
  <si>
    <t xml:space="preserve">________________________</t>
  </si>
  <si>
    <t xml:space="preserve">Eng. Civil Camila Mertz Sousa</t>
  </si>
  <si>
    <t xml:space="preserve">CREA RS 231477</t>
  </si>
  <si>
    <t xml:space="preserve">07.07.100</t>
  </si>
  <si>
    <t xml:space="preserve">TUBULAÇÕES DE AÇO CARBONO E CONEXÕES DE FERRO MALEÁVEL</t>
  </si>
  <si>
    <t xml:space="preserve">07.07.101 </t>
  </si>
  <si>
    <t xml:space="preserve">Tubo</t>
  </si>
  <si>
    <t xml:space="preserve">Tubo de aço sem costura SCH-40 ASTM A-106, diâmetro 3/4"</t>
  </si>
  <si>
    <t xml:space="preserve">Tubo de aço sem costura SCH-40 ASTM A-106, diâmetro 1/2"</t>
  </si>
  <si>
    <t xml:space="preserve">07.07.103 </t>
  </si>
  <si>
    <t xml:space="preserve">Tê</t>
  </si>
  <si>
    <t xml:space="preserve">Tê de redução NPT classe 300, roscável, diâmetro 3/4"x1/2" </t>
  </si>
  <si>
    <t xml:space="preserve">07.07.104 </t>
  </si>
  <si>
    <t xml:space="preserve">Redução</t>
  </si>
  <si>
    <t xml:space="preserve">Luva de redução FG NPT classe 300, roscável, diâmetro 3/4"x1/2" </t>
  </si>
  <si>
    <t xml:space="preserve">Luva de redução FG NPT classe 300, roscável, diâmetro 1/2"x1/4" </t>
  </si>
  <si>
    <t xml:space="preserve">07.07.107</t>
  </si>
  <si>
    <t xml:space="preserve">Niple</t>
  </si>
  <si>
    <t xml:space="preserve">Niple NPT classe 300, diâmetro 3/4"</t>
  </si>
  <si>
    <t xml:space="preserve">Niple NPT classe 300, diâmetro 1/2"</t>
  </si>
  <si>
    <t xml:space="preserve">07.07.111</t>
  </si>
  <si>
    <t xml:space="preserve">Meia luva</t>
  </si>
  <si>
    <t xml:space="preserve">Meia luva com assento para solda NPT classe 300, diâmetro 3/4"</t>
  </si>
  <si>
    <t xml:space="preserve">07.07.113</t>
  </si>
  <si>
    <t xml:space="preserve">União</t>
  </si>
  <si>
    <t xml:space="preserve">União NPT classe 300, diâmetro 3/4"</t>
  </si>
  <si>
    <t xml:space="preserve">07.07.114</t>
  </si>
  <si>
    <t xml:space="preserve">Cotovelo</t>
  </si>
  <si>
    <t xml:space="preserve">Cotovelo FG NPT classe 300, diâmetro 3/4"</t>
  </si>
  <si>
    <t xml:space="preserve">Cotovelo FG NPT classe 300, diâmetro 1/2"</t>
  </si>
  <si>
    <t xml:space="preserve">07.07.117</t>
  </si>
  <si>
    <t xml:space="preserve">Válvula</t>
  </si>
  <si>
    <t xml:space="preserve">Válvula esfera NPT classe 300, diâmetro 3/4"</t>
  </si>
  <si>
    <t xml:space="preserve">07.07.119</t>
  </si>
  <si>
    <t xml:space="preserve">Tampão</t>
  </si>
  <si>
    <t xml:space="preserve">Tampão NPT classe 300, diâmetro 3/4"</t>
  </si>
  <si>
    <t xml:space="preserve">Tampão NPT classe 300, diâmetro 1/4"</t>
  </si>
  <si>
    <t xml:space="preserve">07.07.300 </t>
  </si>
  <si>
    <t xml:space="preserve">EQUIPAMENTOS E ACESSÓRIOS</t>
  </si>
  <si>
    <t xml:space="preserve">07.07.302</t>
  </si>
  <si>
    <t xml:space="preserve">Pig Tail</t>
  </si>
  <si>
    <t xml:space="preserve">Pig tail flexível de borracha para botijão P45</t>
  </si>
  <si>
    <t xml:space="preserve">07.07.303</t>
  </si>
  <si>
    <t xml:space="preserve">Regulador</t>
  </si>
  <si>
    <t xml:space="preserve">Regulador de 1° estágio, NPT, com manômetro, diâmetro 1/2"</t>
  </si>
  <si>
    <t xml:space="preserve">Regulador de 2° estágio, baixa pressão, NPT com registro</t>
  </si>
  <si>
    <t xml:space="preserve">07.07.304</t>
  </si>
  <si>
    <t xml:space="preserve">Registro</t>
  </si>
  <si>
    <t xml:space="preserve">Registro de linha NPT 1/2" x SAE 3/8"</t>
  </si>
  <si>
    <t xml:space="preserve">07.07.305</t>
  </si>
  <si>
    <t xml:space="preserve">Manômetro</t>
  </si>
  <si>
    <t xml:space="preserve">Manômetro com caixa em aço carbono, 0-300 psi, NPT entrada 1/4"</t>
  </si>
  <si>
    <t xml:space="preserve">07.07.306</t>
  </si>
  <si>
    <t xml:space="preserve">Braçadeira</t>
  </si>
  <si>
    <t xml:space="preserve">Braçadeira metálica tipo ômega para tubo diâmetro 3/4"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</si>
</sst>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[$R$-416]\ #,##0.00;[RED]\-[$R$-416]\ #,##0.00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1"/>
      <color rgb="FF000000"/>
      <name val="Times New Roman"/>
      <family val="1"/>
      <charset val="1"/>
    </font>
    <font>
      <b val="true"/>
      <sz val="11"/>
      <name val="Times New Roman"/>
      <family val="1"/>
      <charset val="1"/>
    </font>
    <font>
      <sz val="11"/>
      <name val="Times New Roman"/>
      <family val="1"/>
      <charset val="1"/>
    </font>
    <font>
      <sz val="11"/>
      <color rgb="FF000000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 val="true"/>
      <sz val="10"/>
      <color rgb="FF000000"/>
      <name val="Times New Roman"/>
      <family val="1"/>
      <charset val="1"/>
    </font>
    <font>
      <b val="true"/>
      <sz val="10.5"/>
      <color rgb="FF000000"/>
      <name val="Times New Roman"/>
      <family val="1"/>
      <charset val="1"/>
    </font>
    <font>
      <b val="true"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AC090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1814760</xdr:colOff>
      <xdr:row>0</xdr:row>
      <xdr:rowOff>9720</xdr:rowOff>
    </xdr:from>
    <xdr:to>
      <xdr:col>5</xdr:col>
      <xdr:colOff>776160</xdr:colOff>
      <xdr:row>3</xdr:row>
      <xdr:rowOff>125640</xdr:rowOff>
    </xdr:to>
    <xdr:pic>
      <xdr:nvPicPr>
        <xdr:cNvPr id="0" name="Figura 1" descr=""/>
        <xdr:cNvPicPr/>
      </xdr:nvPicPr>
      <xdr:blipFill>
        <a:blip r:embed="rId1"/>
        <a:stretch/>
      </xdr:blipFill>
      <xdr:spPr>
        <a:xfrm>
          <a:off x="2854800" y="9720"/>
          <a:ext cx="3499560" cy="6415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0" activeCellId="0" sqref="A10"/>
    </sheetView>
  </sheetViews>
  <sheetFormatPr defaultRowHeight="13.8" zeroHeight="false" outlineLevelRow="0" outlineLevelCol="0"/>
  <cols>
    <col collapsed="false" customWidth="true" hidden="false" outlineLevel="0" max="1" min="1" style="0" width="9.32"/>
    <col collapsed="false" customWidth="true" hidden="false" outlineLevel="0" max="2" min="2" style="0" width="5.42"/>
    <col collapsed="false" customWidth="true" hidden="false" outlineLevel="0" max="3" min="3" style="0" width="47.24"/>
    <col collapsed="false" customWidth="true" hidden="false" outlineLevel="0" max="4" min="4" style="0" width="5.83"/>
    <col collapsed="false" customWidth="true" hidden="false" outlineLevel="0" max="5" min="5" style="0" width="11.25"/>
    <col collapsed="false" customWidth="true" hidden="false" outlineLevel="0" max="6" min="6" style="0" width="11.64"/>
    <col collapsed="false" customWidth="true" hidden="false" outlineLevel="0" max="8" min="7" style="0" width="10.88"/>
    <col collapsed="false" customWidth="true" hidden="false" outlineLevel="0" max="9" min="9" style="0" width="8.67"/>
    <col collapsed="false" customWidth="true" hidden="false" outlineLevel="0" max="10" min="10" style="0" width="11.38"/>
    <col collapsed="false" customWidth="true" hidden="false" outlineLevel="0" max="11" min="11" style="0" width="8.67"/>
    <col collapsed="false" customWidth="true" hidden="false" outlineLevel="0" max="12" min="12" style="0" width="10.69"/>
    <col collapsed="false" customWidth="true" hidden="false" outlineLevel="0" max="1025" min="13" style="0" width="8.67"/>
  </cols>
  <sheetData>
    <row r="1" customFormat="false" ht="13.8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</row>
    <row r="2" customFormat="false" ht="13.8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  <c r="J3" s="1"/>
    </row>
    <row r="4" customFormat="false" ht="13.8" hidden="false" customHeight="fals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</row>
    <row r="5" customFormat="false" ht="13.8" hidden="false" customHeight="false" outlineLevel="0" collapsed="false">
      <c r="A5" s="2" t="s">
        <v>0</v>
      </c>
      <c r="B5" s="2"/>
      <c r="C5" s="2"/>
      <c r="D5" s="2"/>
      <c r="E5" s="2"/>
      <c r="F5" s="2"/>
      <c r="G5" s="2"/>
      <c r="H5" s="2"/>
      <c r="I5" s="2"/>
      <c r="J5" s="2"/>
    </row>
    <row r="6" customFormat="false" ht="13.8" hidden="false" customHeight="false" outlineLevel="0" collapsed="false">
      <c r="A6" s="3" t="s">
        <v>1</v>
      </c>
      <c r="B6" s="3"/>
      <c r="C6" s="3"/>
      <c r="D6" s="3"/>
      <c r="E6" s="3"/>
      <c r="F6" s="3"/>
      <c r="G6" s="3"/>
      <c r="H6" s="3"/>
      <c r="I6" s="3"/>
      <c r="J6" s="3"/>
    </row>
    <row r="7" customFormat="false" ht="13.8" hidden="false" customHeight="false" outlineLevel="0" collapsed="false">
      <c r="A7" s="4" t="s">
        <v>2</v>
      </c>
      <c r="B7" s="4"/>
      <c r="C7" s="4"/>
      <c r="D7" s="4"/>
      <c r="E7" s="4"/>
      <c r="F7" s="4"/>
      <c r="G7" s="4"/>
      <c r="H7" s="4"/>
      <c r="I7" s="4"/>
      <c r="J7" s="4"/>
    </row>
    <row r="8" customFormat="false" ht="13.8" hidden="false" customHeight="false" outlineLevel="0" collapsed="false">
      <c r="A8" s="4" t="s">
        <v>3</v>
      </c>
      <c r="B8" s="4"/>
      <c r="C8" s="4"/>
      <c r="D8" s="4"/>
      <c r="E8" s="4"/>
      <c r="F8" s="4"/>
      <c r="G8" s="4"/>
      <c r="H8" s="4"/>
      <c r="I8" s="4"/>
      <c r="J8" s="4"/>
    </row>
    <row r="9" customFormat="false" ht="13.8" hidden="false" customHeight="false" outlineLevel="0" collapsed="false">
      <c r="A9" s="5" t="s">
        <v>4</v>
      </c>
      <c r="B9" s="5"/>
      <c r="C9" s="5"/>
      <c r="D9" s="5"/>
      <c r="E9" s="5"/>
      <c r="F9" s="5"/>
      <c r="G9" s="5"/>
      <c r="H9" s="5"/>
      <c r="I9" s="5"/>
      <c r="J9" s="5"/>
    </row>
    <row r="10" customFormat="false" ht="13.8" hidden="false" customHeight="false" outlineLevel="0" collapsed="false">
      <c r="A10" s="5" t="s">
        <v>5</v>
      </c>
      <c r="B10" s="5"/>
      <c r="C10" s="5"/>
      <c r="D10" s="5"/>
      <c r="E10" s="5"/>
      <c r="F10" s="5"/>
      <c r="G10" s="5"/>
      <c r="H10" s="5"/>
      <c r="I10" s="5"/>
      <c r="J10" s="5"/>
    </row>
    <row r="11" customFormat="false" ht="13.8" hidden="false" customHeight="false" outlineLevel="0" collapsed="false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</row>
    <row r="12" customFormat="false" ht="13.8" hidden="false" customHeight="false" outlineLevel="0" collapsed="false">
      <c r="A12" s="5" t="s">
        <v>7</v>
      </c>
      <c r="B12" s="5"/>
      <c r="C12" s="5"/>
      <c r="D12" s="5"/>
      <c r="E12" s="5"/>
      <c r="F12" s="5"/>
      <c r="G12" s="5"/>
      <c r="H12" s="5"/>
      <c r="I12" s="5"/>
      <c r="J12" s="5"/>
    </row>
    <row r="13" customFormat="false" ht="15" hidden="false" customHeight="false" outlineLevel="0" collapsed="false">
      <c r="A13" s="6" t="s">
        <v>8</v>
      </c>
      <c r="B13" s="6"/>
      <c r="C13" s="6"/>
      <c r="D13" s="6"/>
      <c r="E13" s="6"/>
      <c r="F13" s="6"/>
      <c r="G13" s="6"/>
      <c r="H13" s="6"/>
      <c r="I13" s="6"/>
      <c r="J13" s="6"/>
    </row>
    <row r="14" customFormat="false" ht="35.05" hidden="false" customHeight="false" outlineLevel="0" collapsed="false">
      <c r="A14" s="7" t="s">
        <v>9</v>
      </c>
      <c r="B14" s="7" t="s">
        <v>10</v>
      </c>
      <c r="C14" s="7" t="s">
        <v>11</v>
      </c>
      <c r="D14" s="7" t="s">
        <v>12</v>
      </c>
      <c r="E14" s="7" t="s">
        <v>13</v>
      </c>
      <c r="F14" s="7" t="s">
        <v>14</v>
      </c>
      <c r="G14" s="7" t="s">
        <v>7</v>
      </c>
      <c r="H14" s="7" t="s">
        <v>15</v>
      </c>
      <c r="I14" s="7" t="s">
        <v>16</v>
      </c>
      <c r="J14" s="7" t="s">
        <v>17</v>
      </c>
    </row>
    <row r="15" customFormat="false" ht="23.85" hidden="false" customHeight="false" outlineLevel="0" collapsed="false">
      <c r="A15" s="8" t="n">
        <v>97664</v>
      </c>
      <c r="B15" s="7" t="s">
        <v>18</v>
      </c>
      <c r="C15" s="7" t="s">
        <v>19</v>
      </c>
      <c r="D15" s="8" t="s">
        <v>20</v>
      </c>
      <c r="E15" s="9" t="n">
        <v>5</v>
      </c>
      <c r="F15" s="10" t="n">
        <v>1.29</v>
      </c>
      <c r="G15" s="10" t="n">
        <f aca="false">F15*1.264</f>
        <v>1.63056</v>
      </c>
      <c r="H15" s="10" t="n">
        <f aca="false">G15*0.6</f>
        <v>0.978336</v>
      </c>
      <c r="I15" s="10" t="n">
        <f aca="false">G15*0.4</f>
        <v>0.652224</v>
      </c>
      <c r="J15" s="10" t="n">
        <f aca="false">G15*E15</f>
        <v>8.1528</v>
      </c>
    </row>
    <row r="16" customFormat="false" ht="23.85" hidden="false" customHeight="false" outlineLevel="0" collapsed="false">
      <c r="A16" s="7" t="s">
        <v>21</v>
      </c>
      <c r="B16" s="7" t="s">
        <v>22</v>
      </c>
      <c r="C16" s="7" t="s">
        <v>23</v>
      </c>
      <c r="D16" s="8" t="s">
        <v>20</v>
      </c>
      <c r="E16" s="9" t="n">
        <v>6</v>
      </c>
      <c r="F16" s="10" t="n">
        <f aca="false">2.5+(2.5*0.4)</f>
        <v>3.5</v>
      </c>
      <c r="G16" s="10" t="n">
        <f aca="false">F16*1.264</f>
        <v>4.424</v>
      </c>
      <c r="H16" s="10" t="n">
        <f aca="false">G16*0.6</f>
        <v>2.6544</v>
      </c>
      <c r="I16" s="10" t="n">
        <f aca="false">G16*0.4</f>
        <v>1.7696</v>
      </c>
      <c r="J16" s="10" t="n">
        <f aca="false">G16*E16</f>
        <v>26.544</v>
      </c>
      <c r="K16" s="11"/>
    </row>
    <row r="17" customFormat="false" ht="23.85" hidden="false" customHeight="false" outlineLevel="0" collapsed="false">
      <c r="A17" s="7" t="s">
        <v>21</v>
      </c>
      <c r="B17" s="7" t="s">
        <v>24</v>
      </c>
      <c r="C17" s="7" t="s">
        <v>25</v>
      </c>
      <c r="D17" s="8" t="s">
        <v>20</v>
      </c>
      <c r="E17" s="9" t="n">
        <v>2</v>
      </c>
      <c r="F17" s="10" t="n">
        <f aca="false">110+(110*0.4)</f>
        <v>154</v>
      </c>
      <c r="G17" s="10" t="n">
        <f aca="false">F17*1.264</f>
        <v>194.656</v>
      </c>
      <c r="H17" s="10" t="n">
        <f aca="false">G17*0.6</f>
        <v>116.7936</v>
      </c>
      <c r="I17" s="10" t="n">
        <f aca="false">G17*0.4</f>
        <v>77.8624</v>
      </c>
      <c r="J17" s="10" t="n">
        <f aca="false">G17*E17</f>
        <v>389.312</v>
      </c>
      <c r="K17" s="11"/>
    </row>
    <row r="18" customFormat="false" ht="23.85" hidden="false" customHeight="false" outlineLevel="0" collapsed="false">
      <c r="A18" s="8" t="n">
        <v>99619</v>
      </c>
      <c r="B18" s="7" t="s">
        <v>26</v>
      </c>
      <c r="C18" s="7" t="s">
        <v>27</v>
      </c>
      <c r="D18" s="8" t="s">
        <v>20</v>
      </c>
      <c r="E18" s="9" t="n">
        <v>1</v>
      </c>
      <c r="F18" s="10" t="n">
        <v>124.98</v>
      </c>
      <c r="G18" s="10" t="n">
        <f aca="false">F18*1.264</f>
        <v>157.97472</v>
      </c>
      <c r="H18" s="10" t="n">
        <f aca="false">G18*0.6</f>
        <v>94.784832</v>
      </c>
      <c r="I18" s="10" t="n">
        <f aca="false">G18*0.4</f>
        <v>63.189888</v>
      </c>
      <c r="J18" s="10" t="n">
        <f aca="false">G18*E18</f>
        <v>157.97472</v>
      </c>
      <c r="K18" s="11"/>
    </row>
    <row r="19" customFormat="false" ht="23.85" hidden="false" customHeight="false" outlineLevel="0" collapsed="false">
      <c r="A19" s="7" t="s">
        <v>21</v>
      </c>
      <c r="B19" s="7" t="s">
        <v>28</v>
      </c>
      <c r="C19" s="7" t="s">
        <v>29</v>
      </c>
      <c r="D19" s="8" t="s">
        <v>20</v>
      </c>
      <c r="E19" s="9" t="n">
        <v>1</v>
      </c>
      <c r="F19" s="10" t="n">
        <f aca="false">160.5+(160.5*0.4)</f>
        <v>224.7</v>
      </c>
      <c r="G19" s="10" t="n">
        <f aca="false">F19*1.264</f>
        <v>284.0208</v>
      </c>
      <c r="H19" s="10" t="n">
        <f aca="false">G19*0.6</f>
        <v>170.41248</v>
      </c>
      <c r="I19" s="10" t="n">
        <f aca="false">G19*0.4</f>
        <v>113.60832</v>
      </c>
      <c r="J19" s="10" t="n">
        <f aca="false">G19*E19</f>
        <v>284.0208</v>
      </c>
      <c r="K19" s="11"/>
    </row>
    <row r="20" customFormat="false" ht="23.85" hidden="false" customHeight="false" outlineLevel="0" collapsed="false">
      <c r="A20" s="7" t="s">
        <v>21</v>
      </c>
      <c r="B20" s="7" t="s">
        <v>30</v>
      </c>
      <c r="C20" s="7" t="s">
        <v>31</v>
      </c>
      <c r="D20" s="8" t="s">
        <v>20</v>
      </c>
      <c r="E20" s="9" t="n">
        <v>1</v>
      </c>
      <c r="F20" s="10" t="n">
        <f aca="false">145+(145*0.4)</f>
        <v>203</v>
      </c>
      <c r="G20" s="10" t="n">
        <f aca="false">F20*1.264</f>
        <v>256.592</v>
      </c>
      <c r="H20" s="10" t="n">
        <f aca="false">G20*0.6</f>
        <v>153.9552</v>
      </c>
      <c r="I20" s="10" t="n">
        <f aca="false">G20*0.4</f>
        <v>102.6368</v>
      </c>
      <c r="J20" s="10" t="n">
        <f aca="false">G20*E20</f>
        <v>256.592</v>
      </c>
      <c r="K20" s="11"/>
    </row>
    <row r="21" customFormat="false" ht="40.25" hidden="false" customHeight="true" outlineLevel="0" collapsed="false">
      <c r="A21" s="8" t="n">
        <v>92309</v>
      </c>
      <c r="B21" s="7" t="s">
        <v>32</v>
      </c>
      <c r="C21" s="7" t="s">
        <v>33</v>
      </c>
      <c r="D21" s="8" t="s">
        <v>34</v>
      </c>
      <c r="E21" s="9" t="n">
        <v>2</v>
      </c>
      <c r="F21" s="10" t="n">
        <v>206.85</v>
      </c>
      <c r="G21" s="10" t="n">
        <f aca="false">F21*1.264</f>
        <v>261.4584</v>
      </c>
      <c r="H21" s="10" t="n">
        <f aca="false">G21*0.6</f>
        <v>156.87504</v>
      </c>
      <c r="I21" s="10" t="n">
        <f aca="false">G21*0.4</f>
        <v>104.58336</v>
      </c>
      <c r="J21" s="10" t="n">
        <f aca="false">G21*E21</f>
        <v>522.9168</v>
      </c>
      <c r="K21" s="11"/>
    </row>
    <row r="22" customFormat="false" ht="39.55" hidden="false" customHeight="true" outlineLevel="0" collapsed="false">
      <c r="A22" s="8" t="n">
        <v>92704</v>
      </c>
      <c r="B22" s="7" t="s">
        <v>35</v>
      </c>
      <c r="C22" s="7" t="s">
        <v>36</v>
      </c>
      <c r="D22" s="8" t="s">
        <v>20</v>
      </c>
      <c r="E22" s="9" t="n">
        <v>1</v>
      </c>
      <c r="F22" s="10" t="n">
        <v>22.11</v>
      </c>
      <c r="G22" s="10" t="n">
        <f aca="false">F22*1.264</f>
        <v>27.94704</v>
      </c>
      <c r="H22" s="10" t="n">
        <f aca="false">G22*0.6</f>
        <v>16.768224</v>
      </c>
      <c r="I22" s="10" t="n">
        <f aca="false">G22*0.4</f>
        <v>11.178816</v>
      </c>
      <c r="J22" s="10" t="n">
        <f aca="false">G22*E22</f>
        <v>27.94704</v>
      </c>
      <c r="K22" s="11"/>
    </row>
    <row r="23" customFormat="false" ht="42.5" hidden="false" customHeight="true" outlineLevel="0" collapsed="false">
      <c r="A23" s="8" t="n">
        <v>92705</v>
      </c>
      <c r="B23" s="7" t="s">
        <v>37</v>
      </c>
      <c r="C23" s="7" t="s">
        <v>38</v>
      </c>
      <c r="D23" s="8" t="s">
        <v>20</v>
      </c>
      <c r="E23" s="9" t="n">
        <v>1</v>
      </c>
      <c r="F23" s="10" t="n">
        <v>35.4</v>
      </c>
      <c r="G23" s="10" t="n">
        <f aca="false">F23*1.264</f>
        <v>44.7456</v>
      </c>
      <c r="H23" s="10" t="n">
        <f aca="false">G23*0.6</f>
        <v>26.84736</v>
      </c>
      <c r="I23" s="10" t="n">
        <f aca="false">G23*0.4</f>
        <v>17.89824</v>
      </c>
      <c r="J23" s="10" t="n">
        <f aca="false">G23*E23</f>
        <v>44.7456</v>
      </c>
      <c r="K23" s="11"/>
    </row>
    <row r="24" customFormat="false" ht="43.25" hidden="false" customHeight="true" outlineLevel="0" collapsed="false">
      <c r="A24" s="8" t="n">
        <v>92692</v>
      </c>
      <c r="B24" s="7" t="s">
        <v>39</v>
      </c>
      <c r="C24" s="7" t="s">
        <v>40</v>
      </c>
      <c r="D24" s="8" t="s">
        <v>20</v>
      </c>
      <c r="E24" s="9" t="n">
        <v>3</v>
      </c>
      <c r="F24" s="10" t="n">
        <v>11.89</v>
      </c>
      <c r="G24" s="10" t="n">
        <f aca="false">F24*1.264</f>
        <v>15.02896</v>
      </c>
      <c r="H24" s="10" t="n">
        <f aca="false">G24*0.6</f>
        <v>9.017376</v>
      </c>
      <c r="I24" s="10" t="n">
        <f aca="false">G24*0.4</f>
        <v>6.011584</v>
      </c>
      <c r="J24" s="10" t="n">
        <f aca="false">G24*E24</f>
        <v>45.08688</v>
      </c>
      <c r="K24" s="11"/>
    </row>
    <row r="25" customFormat="false" ht="41.75" hidden="false" customHeight="true" outlineLevel="0" collapsed="false">
      <c r="A25" s="8" t="n">
        <v>92694</v>
      </c>
      <c r="B25" s="7" t="s">
        <v>41</v>
      </c>
      <c r="C25" s="7" t="s">
        <v>42</v>
      </c>
      <c r="D25" s="8" t="s">
        <v>20</v>
      </c>
      <c r="E25" s="9" t="n">
        <v>6</v>
      </c>
      <c r="F25" s="10" t="n">
        <v>18.77</v>
      </c>
      <c r="G25" s="10" t="n">
        <f aca="false">F25*1.264</f>
        <v>23.72528</v>
      </c>
      <c r="H25" s="10" t="n">
        <f aca="false">G25*0.6</f>
        <v>14.235168</v>
      </c>
      <c r="I25" s="10" t="n">
        <f aca="false">G25*0.4</f>
        <v>9.490112</v>
      </c>
      <c r="J25" s="10" t="n">
        <f aca="false">G25*E25</f>
        <v>142.35168</v>
      </c>
      <c r="K25" s="11"/>
    </row>
    <row r="26" customFormat="false" ht="41" hidden="false" customHeight="true" outlineLevel="0" collapsed="false">
      <c r="A26" s="8" t="n">
        <v>97541</v>
      </c>
      <c r="B26" s="7" t="s">
        <v>43</v>
      </c>
      <c r="C26" s="7" t="s">
        <v>44</v>
      </c>
      <c r="D26" s="8" t="s">
        <v>20</v>
      </c>
      <c r="E26" s="9" t="n">
        <v>2</v>
      </c>
      <c r="F26" s="10" t="n">
        <v>37.13</v>
      </c>
      <c r="G26" s="10" t="n">
        <f aca="false">F26*1.264</f>
        <v>46.93232</v>
      </c>
      <c r="H26" s="10" t="n">
        <f aca="false">G26*0.6</f>
        <v>28.159392</v>
      </c>
      <c r="I26" s="10" t="n">
        <f aca="false">G26*0.4</f>
        <v>18.772928</v>
      </c>
      <c r="J26" s="10" t="n">
        <f aca="false">G26*E26</f>
        <v>93.86464</v>
      </c>
      <c r="K26" s="11"/>
    </row>
    <row r="27" customFormat="false" ht="38.05" hidden="false" customHeight="true" outlineLevel="0" collapsed="false">
      <c r="A27" s="8" t="n">
        <v>92905</v>
      </c>
      <c r="B27" s="7" t="s">
        <v>45</v>
      </c>
      <c r="C27" s="7" t="s">
        <v>46</v>
      </c>
      <c r="D27" s="8" t="s">
        <v>20</v>
      </c>
      <c r="E27" s="9" t="n">
        <v>2</v>
      </c>
      <c r="F27" s="10" t="n">
        <v>39.85</v>
      </c>
      <c r="G27" s="10" t="n">
        <f aca="false">F27*1.264</f>
        <v>50.3704</v>
      </c>
      <c r="H27" s="10" t="n">
        <f aca="false">G27*0.6</f>
        <v>30.22224</v>
      </c>
      <c r="I27" s="10" t="n">
        <f aca="false">G27*0.4</f>
        <v>20.14816</v>
      </c>
      <c r="J27" s="10" t="n">
        <f aca="false">G27*E27</f>
        <v>100.7408</v>
      </c>
      <c r="K27" s="11"/>
    </row>
    <row r="28" customFormat="false" ht="50.7" hidden="false" customHeight="true" outlineLevel="0" collapsed="false">
      <c r="A28" s="8" t="n">
        <v>92701</v>
      </c>
      <c r="B28" s="7" t="s">
        <v>47</v>
      </c>
      <c r="C28" s="7" t="s">
        <v>48</v>
      </c>
      <c r="D28" s="8" t="s">
        <v>20</v>
      </c>
      <c r="E28" s="9" t="n">
        <v>2</v>
      </c>
      <c r="F28" s="10" t="n">
        <v>26.82</v>
      </c>
      <c r="G28" s="10" t="n">
        <f aca="false">F28*1.264</f>
        <v>33.90048</v>
      </c>
      <c r="H28" s="10" t="n">
        <f aca="false">G28*0.6</f>
        <v>20.340288</v>
      </c>
      <c r="I28" s="10" t="n">
        <f aca="false">G28*0.4</f>
        <v>13.560192</v>
      </c>
      <c r="J28" s="10" t="n">
        <f aca="false">G28*E28</f>
        <v>67.80096</v>
      </c>
      <c r="K28" s="11"/>
    </row>
    <row r="29" customFormat="false" ht="25.35" hidden="false" customHeight="true" outlineLevel="0" collapsed="false">
      <c r="A29" s="7" t="s">
        <v>21</v>
      </c>
      <c r="B29" s="7" t="s">
        <v>49</v>
      </c>
      <c r="C29" s="7" t="s">
        <v>50</v>
      </c>
      <c r="D29" s="8" t="s">
        <v>20</v>
      </c>
      <c r="E29" s="9" t="n">
        <v>1</v>
      </c>
      <c r="F29" s="10" t="n">
        <f aca="false">82.5+(82.5*0.4)</f>
        <v>115.5</v>
      </c>
      <c r="G29" s="10" t="n">
        <f aca="false">F29*1.264</f>
        <v>145.992</v>
      </c>
      <c r="H29" s="10" t="n">
        <f aca="false">G29*0.6</f>
        <v>87.5952</v>
      </c>
      <c r="I29" s="10" t="n">
        <f aca="false">G29*0.4</f>
        <v>58.3968</v>
      </c>
      <c r="J29" s="10" t="n">
        <f aca="false">G29*E29</f>
        <v>145.992</v>
      </c>
      <c r="K29" s="12"/>
    </row>
    <row r="30" customFormat="false" ht="23.85" hidden="false" customHeight="false" outlineLevel="0" collapsed="false">
      <c r="A30" s="7" t="s">
        <v>21</v>
      </c>
      <c r="B30" s="7" t="s">
        <v>51</v>
      </c>
      <c r="C30" s="7" t="s">
        <v>52</v>
      </c>
      <c r="D30" s="8" t="s">
        <v>20</v>
      </c>
      <c r="E30" s="9" t="n">
        <v>1</v>
      </c>
      <c r="F30" s="10" t="n">
        <f aca="false">150+(150*0.4)</f>
        <v>210</v>
      </c>
      <c r="G30" s="10" t="n">
        <f aca="false">F30*1.264</f>
        <v>265.44</v>
      </c>
      <c r="H30" s="10" t="n">
        <f aca="false">G30*0.6</f>
        <v>159.264</v>
      </c>
      <c r="I30" s="10" t="n">
        <f aca="false">G30*0.4</f>
        <v>106.176</v>
      </c>
      <c r="J30" s="10" t="n">
        <f aca="false">G30*E30</f>
        <v>265.44</v>
      </c>
      <c r="K30" s="12"/>
    </row>
    <row r="31" customFormat="false" ht="23.85" hidden="false" customHeight="false" outlineLevel="0" collapsed="false">
      <c r="A31" s="7" t="s">
        <v>21</v>
      </c>
      <c r="B31" s="7" t="s">
        <v>53</v>
      </c>
      <c r="C31" s="7" t="s">
        <v>54</v>
      </c>
      <c r="D31" s="8" t="s">
        <v>20</v>
      </c>
      <c r="E31" s="9" t="n">
        <v>2</v>
      </c>
      <c r="F31" s="10" t="n">
        <f aca="false">60+(60*0.4)</f>
        <v>84</v>
      </c>
      <c r="G31" s="10" t="n">
        <f aca="false">F31*1.264</f>
        <v>106.176</v>
      </c>
      <c r="H31" s="10" t="n">
        <f aca="false">G31*0.6</f>
        <v>63.7056</v>
      </c>
      <c r="I31" s="10" t="n">
        <f aca="false">G31*0.4</f>
        <v>42.4704</v>
      </c>
      <c r="J31" s="10" t="n">
        <f aca="false">G31*E31</f>
        <v>212.352</v>
      </c>
      <c r="K31" s="12"/>
    </row>
    <row r="32" customFormat="false" ht="13.8" hidden="false" customHeight="false" outlineLevel="0" collapsed="false">
      <c r="A32" s="8" t="n">
        <v>3143</v>
      </c>
      <c r="B32" s="7" t="s">
        <v>55</v>
      </c>
      <c r="C32" s="7" t="s">
        <v>56</v>
      </c>
      <c r="D32" s="8" t="s">
        <v>20</v>
      </c>
      <c r="E32" s="9" t="n">
        <v>2</v>
      </c>
      <c r="F32" s="10" t="n">
        <f aca="false">9.76+(9.76*0.4)</f>
        <v>13.664</v>
      </c>
      <c r="G32" s="10" t="n">
        <f aca="false">F32*1.264</f>
        <v>17.271296</v>
      </c>
      <c r="H32" s="10" t="n">
        <f aca="false">G32*0.6</f>
        <v>10.3627776</v>
      </c>
      <c r="I32" s="10" t="n">
        <f aca="false">G32*0.4</f>
        <v>6.9085184</v>
      </c>
      <c r="J32" s="10" t="n">
        <f aca="false">G32*E32</f>
        <v>34.542592</v>
      </c>
      <c r="K32" s="12"/>
    </row>
    <row r="33" customFormat="false" ht="23.85" hidden="false" customHeight="false" outlineLevel="0" collapsed="false">
      <c r="A33" s="7" t="s">
        <v>21</v>
      </c>
      <c r="B33" s="7" t="s">
        <v>57</v>
      </c>
      <c r="C33" s="7" t="s">
        <v>58</v>
      </c>
      <c r="D33" s="8" t="s">
        <v>20</v>
      </c>
      <c r="E33" s="9" t="n">
        <v>1</v>
      </c>
      <c r="F33" s="10" t="n">
        <v>1500</v>
      </c>
      <c r="G33" s="10" t="n">
        <f aca="false">F33*1.264</f>
        <v>1896</v>
      </c>
      <c r="H33" s="10" t="n">
        <f aca="false">G33*0.6</f>
        <v>1137.6</v>
      </c>
      <c r="I33" s="10" t="n">
        <f aca="false">G33*0.4</f>
        <v>758.4</v>
      </c>
      <c r="J33" s="10" t="n">
        <f aca="false">G33*E33</f>
        <v>1896</v>
      </c>
      <c r="K33" s="12"/>
    </row>
    <row r="34" customFormat="false" ht="15" hidden="false" customHeight="false" outlineLevel="0" collapsed="false">
      <c r="A34" s="6"/>
      <c r="B34" s="6"/>
      <c r="C34" s="6"/>
      <c r="D34" s="6"/>
      <c r="E34" s="6"/>
      <c r="F34" s="6"/>
      <c r="G34" s="13" t="s">
        <v>59</v>
      </c>
      <c r="H34" s="13"/>
      <c r="I34" s="13"/>
      <c r="J34" s="14" t="n">
        <f aca="false">SUM(J15:J33)</f>
        <v>4722.377312</v>
      </c>
      <c r="K34" s="12"/>
    </row>
    <row r="35" customFormat="false" ht="13.8" hidden="false" customHeight="false" outlineLevel="0" collapsed="false">
      <c r="A35" s="12"/>
      <c r="B35" s="12"/>
      <c r="C35" s="12"/>
      <c r="D35" s="12"/>
      <c r="E35" s="12"/>
      <c r="F35" s="15"/>
      <c r="G35" s="12"/>
      <c r="H35" s="12"/>
      <c r="I35" s="12"/>
      <c r="J35" s="12"/>
      <c r="K35" s="12"/>
    </row>
    <row r="36" customFormat="false" ht="13.8" hidden="false" customHeight="false" outlineLevel="0" collapsed="false">
      <c r="A36" s="16" t="s">
        <v>60</v>
      </c>
      <c r="B36" s="16"/>
      <c r="C36" s="16"/>
      <c r="D36" s="16"/>
      <c r="E36" s="16"/>
      <c r="F36" s="16"/>
      <c r="G36" s="16"/>
      <c r="H36" s="16"/>
      <c r="I36" s="16"/>
      <c r="J36" s="16"/>
      <c r="K36" s="12"/>
    </row>
    <row r="37" customFormat="false" ht="13.8" hidden="false" customHeight="false" outlineLevel="0" collapsed="false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2"/>
    </row>
    <row r="38" customFormat="false" ht="13.8" hidden="false" customHeight="false" outlineLevel="0" collapsed="false">
      <c r="A38" s="16" t="s">
        <v>61</v>
      </c>
      <c r="B38" s="16"/>
      <c r="C38" s="16"/>
      <c r="D38" s="16"/>
      <c r="E38" s="16"/>
      <c r="F38" s="16"/>
      <c r="G38" s="16"/>
      <c r="H38" s="16"/>
      <c r="I38" s="16"/>
      <c r="J38" s="16"/>
      <c r="K38" s="12"/>
    </row>
    <row r="39" customFormat="false" ht="13.8" hidden="false" customHeight="false" outlineLevel="0" collapsed="false">
      <c r="A39" s="16" t="s">
        <v>62</v>
      </c>
      <c r="B39" s="16"/>
      <c r="C39" s="16"/>
      <c r="D39" s="16"/>
      <c r="E39" s="16"/>
      <c r="F39" s="16"/>
      <c r="G39" s="16"/>
      <c r="H39" s="16"/>
      <c r="I39" s="16"/>
      <c r="J39" s="16"/>
      <c r="K39" s="12"/>
    </row>
    <row r="40" customFormat="false" ht="13.8" hidden="false" customHeight="false" outlineLevel="0" collapsed="false">
      <c r="A40" s="16" t="s">
        <v>63</v>
      </c>
      <c r="B40" s="16"/>
      <c r="C40" s="16"/>
      <c r="D40" s="16"/>
      <c r="E40" s="16"/>
      <c r="F40" s="16"/>
      <c r="G40" s="16"/>
      <c r="H40" s="16"/>
      <c r="I40" s="16"/>
      <c r="J40" s="16"/>
      <c r="K40" s="12"/>
    </row>
    <row r="41" customFormat="false" ht="13.8" hidden="false" customHeight="false" outlineLevel="0" collapsed="false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customFormat="false" ht="13.8" hidden="false" customHeight="false" outlineLevel="0" collapsed="false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customFormat="false" ht="13.8" hidden="false" customHeight="false" outlineLevel="0" collapsed="false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customFormat="false" ht="13.8" hidden="false" customHeight="false" outlineLevel="0" collapsed="false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customFormat="false" ht="13.8" hidden="false" customHeight="false" outlineLevel="0" collapsed="false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customFormat="false" ht="13.8" hidden="false" customHeight="false" outlineLevel="0" collapsed="false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customFormat="false" ht="13.8" hidden="false" customHeight="false" outlineLevel="0" collapsed="false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customFormat="false" ht="13.8" hidden="false" customHeight="false" outlineLevel="0" collapsed="false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customFormat="false" ht="13.8" hidden="false" customHeight="false" outlineLevel="0" collapsed="false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  <row r="50" customFormat="false" ht="13.8" hidden="false" customHeight="false" outlineLevel="0" collapsed="false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</row>
    <row r="51" customFormat="false" ht="13.8" hidden="false" customHeight="false" outlineLevel="0" collapsed="false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</row>
    <row r="52" customFormat="false" ht="13.8" hidden="false" customHeight="false" outlineLevel="0" collapsed="false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</row>
    <row r="53" customFormat="false" ht="13.8" hidden="false" customHeight="false" outlineLevel="0" collapsed="false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</row>
    <row r="54" customFormat="false" ht="13.8" hidden="false" customHeight="false" outlineLevel="0" collapsed="false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</row>
    <row r="55" customFormat="false" ht="13.8" hidden="false" customHeight="false" outlineLevel="0" collapsed="false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</row>
    <row r="56" customFormat="false" ht="13.8" hidden="false" customHeight="false" outlineLevel="0" collapsed="false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</row>
    <row r="57" customFormat="false" ht="13.8" hidden="false" customHeight="false" outlineLevel="0" collapsed="false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</row>
    <row r="58" customFormat="false" ht="13.8" hidden="false" customHeight="false" outlineLevel="0" collapsed="false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</row>
    <row r="59" customFormat="false" ht="13.8" hidden="false" customHeight="false" outlineLevel="0" collapsed="false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</row>
    <row r="60" customFormat="false" ht="13.8" hidden="false" customHeight="false" outlineLevel="0" collapsed="false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</row>
    <row r="61" customFormat="false" ht="13.8" hidden="false" customHeight="false" outlineLevel="0" collapsed="false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</row>
    <row r="62" customFormat="false" ht="13.8" hidden="false" customHeight="false" outlineLevel="0" collapsed="false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</row>
    <row r="63" customFormat="false" ht="13.8" hidden="false" customHeight="false" outlineLevel="0" collapsed="false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</row>
    <row r="64" customFormat="false" ht="13.8" hidden="false" customHeight="false" outlineLevel="0" collapsed="false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</row>
    <row r="65" customFormat="false" ht="13.8" hidden="false" customHeight="false" outlineLevel="0" collapsed="false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</row>
    <row r="66" customFormat="false" ht="13.8" hidden="false" customHeight="false" outlineLevel="0" collapsed="false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</row>
    <row r="67" customFormat="false" ht="13.8" hidden="false" customHeight="false" outlineLevel="0" collapsed="false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</row>
    <row r="68" customFormat="false" ht="13.8" hidden="false" customHeight="false" outlineLevel="0" collapsed="false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</row>
    <row r="69" customFormat="false" ht="13.8" hidden="false" customHeight="false" outlineLevel="0" collapsed="false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</row>
    <row r="70" customFormat="false" ht="13.8" hidden="false" customHeight="false" outlineLevel="0" collapsed="false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</row>
    <row r="71" customFormat="false" ht="13.8" hidden="false" customHeight="false" outlineLevel="0" collapsed="false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</row>
    <row r="72" customFormat="false" ht="13.8" hidden="false" customHeight="false" outlineLevel="0" collapsed="false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</row>
    <row r="73" customFormat="false" ht="13.8" hidden="false" customHeight="false" outlineLevel="0" collapsed="false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</row>
    <row r="74" customFormat="false" ht="13.8" hidden="false" customHeight="false" outlineLevel="0" collapsed="false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</row>
    <row r="75" customFormat="false" ht="13.8" hidden="false" customHeight="false" outlineLevel="0" collapsed="false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</row>
    <row r="76" customFormat="false" ht="13.8" hidden="false" customHeight="false" outlineLevel="0" collapsed="false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</row>
    <row r="77" customFormat="false" ht="13.8" hidden="false" customHeight="false" outlineLevel="0" collapsed="false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</row>
    <row r="78" customFormat="false" ht="13.8" hidden="false" customHeight="false" outlineLevel="0" collapsed="false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</row>
    <row r="79" customFormat="false" ht="13.8" hidden="false" customHeight="false" outlineLevel="0" collapsed="false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</row>
    <row r="80" customFormat="false" ht="13.8" hidden="false" customHeight="false" outlineLevel="0" collapsed="false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</row>
    <row r="81" customFormat="false" ht="13.8" hidden="false" customHeight="false" outlineLevel="0" collapsed="false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</row>
    <row r="82" customFormat="false" ht="13.8" hidden="false" customHeight="false" outlineLevel="0" collapsed="false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</row>
    <row r="83" customFormat="false" ht="13.8" hidden="false" customHeight="false" outlineLevel="0" collapsed="false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</row>
    <row r="84" customFormat="false" ht="13.8" hidden="false" customHeight="false" outlineLevel="0" collapsed="false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</row>
    <row r="85" customFormat="false" ht="13.8" hidden="false" customHeight="false" outlineLevel="0" collapsed="false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</row>
    <row r="86" customFormat="false" ht="13.8" hidden="false" customHeight="false" outlineLevel="0" collapsed="false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</row>
    <row r="87" customFormat="false" ht="13.8" hidden="false" customHeight="false" outlineLevel="0" collapsed="false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</row>
    <row r="88" customFormat="false" ht="13.8" hidden="false" customHeight="false" outlineLevel="0" collapsed="false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</row>
    <row r="89" customFormat="false" ht="13.8" hidden="false" customHeight="false" outlineLevel="0" collapsed="false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</row>
    <row r="90" customFormat="false" ht="13.8" hidden="false" customHeight="false" outlineLevel="0" collapsed="false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</row>
    <row r="91" customFormat="false" ht="13.8" hidden="false" customHeight="false" outlineLevel="0" collapsed="false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</row>
    <row r="92" customFormat="false" ht="13.8" hidden="false" customHeight="false" outlineLevel="0" collapsed="false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</row>
    <row r="93" customFormat="false" ht="13.8" hidden="false" customHeight="false" outlineLevel="0" collapsed="false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</row>
    <row r="94" customFormat="false" ht="13.8" hidden="false" customHeight="false" outlineLevel="0" collapsed="false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</row>
    <row r="95" customFormat="false" ht="13.8" hidden="false" customHeight="false" outlineLevel="0" collapsed="false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</row>
    <row r="96" customFormat="false" ht="13.8" hidden="false" customHeight="false" outlineLevel="0" collapsed="false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</row>
    <row r="97" customFormat="false" ht="13.8" hidden="false" customHeight="false" outlineLevel="0" collapsed="false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</row>
    <row r="98" customFormat="false" ht="13.8" hidden="false" customHeight="false" outlineLevel="0" collapsed="false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</row>
    <row r="99" customFormat="false" ht="13.8" hidden="false" customHeight="false" outlineLevel="0" collapsed="false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</row>
    <row r="100" customFormat="false" ht="13.8" hidden="false" customHeight="false" outlineLevel="0" collapsed="false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</row>
    <row r="101" customFormat="false" ht="13.8" hidden="false" customHeight="false" outlineLevel="0" collapsed="false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</row>
    <row r="102" customFormat="false" ht="13.8" hidden="false" customHeight="false" outlineLevel="0" collapsed="false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</row>
    <row r="103" customFormat="false" ht="13.8" hidden="false" customHeight="false" outlineLevel="0" collapsed="false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</row>
    <row r="104" customFormat="false" ht="13.8" hidden="false" customHeight="false" outlineLevel="0" collapsed="false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</row>
    <row r="105" customFormat="false" ht="13.8" hidden="false" customHeight="false" outlineLevel="0" collapsed="false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</row>
    <row r="106" customFormat="false" ht="13.8" hidden="false" customHeight="false" outlineLevel="0" collapsed="false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</row>
    <row r="107" customFormat="false" ht="13.8" hidden="false" customHeight="false" outlineLevel="0" collapsed="false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</row>
    <row r="108" customFormat="false" ht="13.8" hidden="false" customHeight="false" outlineLevel="0" collapsed="false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</row>
    <row r="109" customFormat="false" ht="13.8" hidden="false" customHeight="false" outlineLevel="0" collapsed="false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</row>
    <row r="110" customFormat="false" ht="13.8" hidden="false" customHeight="false" outlineLevel="0" collapsed="false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</row>
    <row r="111" customFormat="false" ht="13.8" hidden="false" customHeight="false" outlineLevel="0" collapsed="false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</row>
    <row r="112" customFormat="false" ht="13.8" hidden="false" customHeight="false" outlineLevel="0" collapsed="false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</row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6">
    <mergeCell ref="A1:J4"/>
    <mergeCell ref="A5:J5"/>
    <mergeCell ref="A6:J6"/>
    <mergeCell ref="A7:J7"/>
    <mergeCell ref="A8:J8"/>
    <mergeCell ref="A9:J9"/>
    <mergeCell ref="A10:J10"/>
    <mergeCell ref="A11:J11"/>
    <mergeCell ref="A12:J12"/>
    <mergeCell ref="A13:J13"/>
    <mergeCell ref="A34:F34"/>
    <mergeCell ref="G34:I34"/>
    <mergeCell ref="A36:J36"/>
    <mergeCell ref="A38:J38"/>
    <mergeCell ref="A39:J39"/>
    <mergeCell ref="A40:J40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G3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31" activeCellId="0" sqref="K31"/>
    </sheetView>
  </sheetViews>
  <sheetFormatPr defaultRowHeight="15" zeroHeight="false" outlineLevelRow="0" outlineLevelCol="0"/>
  <cols>
    <col collapsed="false" customWidth="true" hidden="false" outlineLevel="0" max="2" min="1" style="0" width="8.67"/>
    <col collapsed="false" customWidth="true" hidden="false" outlineLevel="0" max="3" min="3" style="0" width="18.34"/>
    <col collapsed="false" customWidth="true" hidden="false" outlineLevel="0" max="1025" min="4" style="0" width="8.67"/>
  </cols>
  <sheetData>
    <row r="4" customFormat="false" ht="25.35" hidden="false" customHeight="true" outlineLevel="0" collapsed="false">
      <c r="B4" s="17" t="s">
        <v>64</v>
      </c>
      <c r="C4" s="18" t="s">
        <v>65</v>
      </c>
      <c r="D4" s="18"/>
      <c r="E4" s="18"/>
      <c r="F4" s="18"/>
      <c r="G4" s="18"/>
    </row>
    <row r="5" customFormat="false" ht="14.65" hidden="false" customHeight="true" outlineLevel="0" collapsed="false">
      <c r="B5" s="17" t="s">
        <v>66</v>
      </c>
      <c r="C5" s="18" t="s">
        <v>67</v>
      </c>
      <c r="D5" s="18"/>
      <c r="E5" s="18"/>
      <c r="F5" s="18"/>
      <c r="G5" s="18"/>
    </row>
    <row r="6" customFormat="false" ht="14.65" hidden="false" customHeight="false" outlineLevel="0" collapsed="false">
      <c r="B6" s="19"/>
      <c r="C6" s="20" t="s">
        <v>68</v>
      </c>
    </row>
    <row r="7" customFormat="false" ht="14.65" hidden="false" customHeight="false" outlineLevel="0" collapsed="false">
      <c r="B7" s="19"/>
      <c r="C7" s="20" t="s">
        <v>69</v>
      </c>
    </row>
    <row r="8" customFormat="false" ht="14.65" hidden="false" customHeight="false" outlineLevel="0" collapsed="false">
      <c r="B8" s="17" t="s">
        <v>70</v>
      </c>
      <c r="C8" s="21" t="s">
        <v>71</v>
      </c>
    </row>
    <row r="9" customFormat="false" ht="14.65" hidden="false" customHeight="false" outlineLevel="0" collapsed="false">
      <c r="B9" s="19"/>
      <c r="C9" s="20" t="s">
        <v>72</v>
      </c>
    </row>
    <row r="10" customFormat="false" ht="14.65" hidden="false" customHeight="false" outlineLevel="0" collapsed="false">
      <c r="B10" s="17" t="s">
        <v>73</v>
      </c>
      <c r="C10" s="21" t="s">
        <v>74</v>
      </c>
    </row>
    <row r="11" customFormat="false" ht="14.65" hidden="false" customHeight="false" outlineLevel="0" collapsed="false">
      <c r="B11" s="19"/>
      <c r="C11" s="20" t="s">
        <v>75</v>
      </c>
    </row>
    <row r="12" customFormat="false" ht="14.65" hidden="false" customHeight="false" outlineLevel="0" collapsed="false">
      <c r="B12" s="19"/>
      <c r="C12" s="20" t="s">
        <v>76</v>
      </c>
    </row>
    <row r="13" customFormat="false" ht="14.65" hidden="false" customHeight="false" outlineLevel="0" collapsed="false">
      <c r="B13" s="17" t="s">
        <v>77</v>
      </c>
      <c r="C13" s="21" t="s">
        <v>78</v>
      </c>
    </row>
    <row r="14" customFormat="false" ht="14.65" hidden="false" customHeight="false" outlineLevel="0" collapsed="false">
      <c r="B14" s="19"/>
      <c r="C14" s="20" t="s">
        <v>79</v>
      </c>
    </row>
    <row r="15" customFormat="false" ht="14.65" hidden="false" customHeight="false" outlineLevel="0" collapsed="false">
      <c r="B15" s="19"/>
      <c r="C15" s="20" t="s">
        <v>80</v>
      </c>
    </row>
    <row r="16" customFormat="false" ht="25.35" hidden="false" customHeight="false" outlineLevel="0" collapsed="false">
      <c r="B16" s="17" t="s">
        <v>81</v>
      </c>
      <c r="C16" s="21" t="s">
        <v>82</v>
      </c>
    </row>
    <row r="17" customFormat="false" ht="14.65" hidden="false" customHeight="false" outlineLevel="0" collapsed="false">
      <c r="B17" s="19"/>
      <c r="C17" s="20" t="s">
        <v>83</v>
      </c>
    </row>
    <row r="18" customFormat="false" ht="14.65" hidden="false" customHeight="false" outlineLevel="0" collapsed="false">
      <c r="B18" s="17" t="s">
        <v>84</v>
      </c>
      <c r="C18" s="21" t="s">
        <v>85</v>
      </c>
    </row>
    <row r="19" customFormat="false" ht="14.65" hidden="false" customHeight="false" outlineLevel="0" collapsed="false">
      <c r="B19" s="19"/>
      <c r="C19" s="20" t="s">
        <v>86</v>
      </c>
    </row>
    <row r="20" customFormat="false" ht="14.65" hidden="false" customHeight="false" outlineLevel="0" collapsed="false">
      <c r="B20" s="17" t="s">
        <v>87</v>
      </c>
      <c r="C20" s="21" t="s">
        <v>88</v>
      </c>
    </row>
    <row r="21" customFormat="false" ht="14.65" hidden="false" customHeight="false" outlineLevel="0" collapsed="false">
      <c r="B21" s="19"/>
      <c r="C21" s="20" t="s">
        <v>89</v>
      </c>
    </row>
    <row r="22" customFormat="false" ht="14.65" hidden="false" customHeight="false" outlineLevel="0" collapsed="false">
      <c r="B22" s="19"/>
      <c r="C22" s="20" t="s">
        <v>90</v>
      </c>
    </row>
    <row r="23" customFormat="false" ht="14.65" hidden="false" customHeight="false" outlineLevel="0" collapsed="false">
      <c r="B23" s="17" t="s">
        <v>91</v>
      </c>
      <c r="C23" s="21" t="s">
        <v>92</v>
      </c>
    </row>
    <row r="24" customFormat="false" ht="14.65" hidden="false" customHeight="false" outlineLevel="0" collapsed="false">
      <c r="B24" s="19"/>
      <c r="C24" s="20" t="s">
        <v>93</v>
      </c>
    </row>
    <row r="25" customFormat="false" ht="14.65" hidden="false" customHeight="false" outlineLevel="0" collapsed="false">
      <c r="B25" s="17" t="s">
        <v>94</v>
      </c>
      <c r="C25" s="21" t="s">
        <v>95</v>
      </c>
    </row>
    <row r="26" customFormat="false" ht="14.65" hidden="false" customHeight="false" outlineLevel="0" collapsed="false">
      <c r="B26" s="19"/>
      <c r="C26" s="20" t="s">
        <v>96</v>
      </c>
    </row>
    <row r="27" customFormat="false" ht="14.65" hidden="false" customHeight="false" outlineLevel="0" collapsed="false">
      <c r="B27" s="19"/>
      <c r="C27" s="20" t="s">
        <v>97</v>
      </c>
    </row>
    <row r="28" customFormat="false" ht="58.95" hidden="false" customHeight="false" outlineLevel="0" collapsed="false">
      <c r="B28" s="17" t="s">
        <v>98</v>
      </c>
      <c r="C28" s="21" t="s">
        <v>99</v>
      </c>
    </row>
    <row r="29" customFormat="false" ht="14.65" hidden="false" customHeight="false" outlineLevel="0" collapsed="false">
      <c r="B29" s="17" t="s">
        <v>100</v>
      </c>
      <c r="C29" s="21" t="s">
        <v>101</v>
      </c>
    </row>
    <row r="30" customFormat="false" ht="14.65" hidden="false" customHeight="false" outlineLevel="0" collapsed="false">
      <c r="B30" s="19"/>
      <c r="C30" s="20" t="s">
        <v>102</v>
      </c>
    </row>
    <row r="31" customFormat="false" ht="25.35" hidden="false" customHeight="false" outlineLevel="0" collapsed="false">
      <c r="B31" s="17" t="s">
        <v>103</v>
      </c>
      <c r="C31" s="21" t="s">
        <v>104</v>
      </c>
    </row>
    <row r="32" customFormat="false" ht="14.65" hidden="false" customHeight="false" outlineLevel="0" collapsed="false">
      <c r="B32" s="19"/>
      <c r="C32" s="20" t="s">
        <v>105</v>
      </c>
    </row>
    <row r="33" customFormat="false" ht="14.65" hidden="false" customHeight="false" outlineLevel="0" collapsed="false">
      <c r="B33" s="19"/>
      <c r="C33" s="20" t="s">
        <v>106</v>
      </c>
    </row>
    <row r="34" customFormat="false" ht="14.65" hidden="false" customHeight="false" outlineLevel="0" collapsed="false">
      <c r="B34" s="17" t="s">
        <v>107</v>
      </c>
      <c r="C34" s="21" t="s">
        <v>108</v>
      </c>
    </row>
    <row r="35" customFormat="false" ht="14.65" hidden="false" customHeight="false" outlineLevel="0" collapsed="false">
      <c r="B35" s="19"/>
      <c r="C35" s="20" t="s">
        <v>109</v>
      </c>
    </row>
    <row r="36" customFormat="false" ht="25.35" hidden="false" customHeight="false" outlineLevel="0" collapsed="false">
      <c r="B36" s="17" t="s">
        <v>110</v>
      </c>
      <c r="C36" s="21" t="s">
        <v>111</v>
      </c>
    </row>
    <row r="37" customFormat="false" ht="14.65" hidden="false" customHeight="false" outlineLevel="0" collapsed="false">
      <c r="B37" s="19"/>
      <c r="C37" s="20" t="s">
        <v>112</v>
      </c>
    </row>
    <row r="38" customFormat="false" ht="25.35" hidden="false" customHeight="false" outlineLevel="0" collapsed="false">
      <c r="B38" s="17" t="s">
        <v>113</v>
      </c>
      <c r="C38" s="21" t="s">
        <v>114</v>
      </c>
    </row>
    <row r="39" customFormat="false" ht="14.65" hidden="false" customHeight="false" outlineLevel="0" collapsed="false">
      <c r="B39" s="19"/>
      <c r="C39" s="20" t="s">
        <v>115</v>
      </c>
    </row>
  </sheetData>
  <mergeCells count="2">
    <mergeCell ref="C4:G4"/>
    <mergeCell ref="C5:G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1384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2014-10-15T16:42:33Z</dcterms:created>
  <dc:creator>EFPROENG0012</dc:creator>
  <dc:description/>
  <dc:language>pt-BR</dc:language>
  <cp:lastModifiedBy/>
  <cp:lastPrinted>2021-06-08T09:50:34Z</cp:lastPrinted>
  <dcterms:modified xsi:type="dcterms:W3CDTF">2022-02-16T09:54:01Z</dcterms:modified>
  <cp:revision>128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