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" sheetId="1" state="visible" r:id="rId2"/>
    <sheet name="Cronograma" sheetId="2" state="visible" r:id="rId3"/>
    <sheet name="Plan1" sheetId="3" state="visible" r:id="rId4"/>
    <sheet name="Ver fuchal excluir" sheetId="4" state="visible" r:id="rId5"/>
  </sheets>
  <definedNames>
    <definedName function="false" hidden="false" localSheetId="0" name="_xlnm.Print_Area" vbProcedure="false">Orçamento!$A$1:$J$376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<sst xmlns="http://schemas.openxmlformats.org/spreadsheetml/2006/main" count="1645" uniqueCount="685">
  <si>
    <t xml:space="preserve">ORÇAMENTO  UAB</t>
  </si>
  <si>
    <t xml:space="preserve">PROPRIETÁRIO: MUNICÍPIO DE TRÊS PASSOS</t>
  </si>
  <si>
    <t xml:space="preserve">ENDEREÇO: RUA CIPRIANO BARATA Nº 239- TRÊS PASSOS-RS</t>
  </si>
  <si>
    <t xml:space="preserve">ÁREA  A REFORMAR (TÉRREO EXISTENTE): 597,30 M²</t>
  </si>
  <si>
    <t xml:space="preserve">ÁREA AMPLIAR (TÉRREO) :81,10 M²</t>
  </si>
  <si>
    <t xml:space="preserve">ÁREA AMPLIAR ( PAV. SUPERIOR): 269,18 M²</t>
  </si>
  <si>
    <t xml:space="preserve">SINAPI 11/2021      NÃO DESONERADO                               CUSTO TOTAL: R$ </t>
  </si>
  <si>
    <t xml:space="preserve">BDI 24,96%</t>
  </si>
  <si>
    <t xml:space="preserve">Código SINAPI 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</si>
  <si>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</si>
  <si>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</si>
  <si>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</si>
  <si>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</si>
  <si>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</si>
  <si>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BDI </t>
  </si>
  <si>
    <t xml:space="preserve">Material (B)</t>
  </si>
  <si>
    <t xml:space="preserve">Mão de Obra (C)</t>
  </si>
  <si>
    <t xml:space="preserve">         TOTAL (R$)           D = A x (B+C)</t>
  </si>
  <si>
    <t xml:space="preserve">AMPLIAÇÃO </t>
  </si>
  <si>
    <t xml:space="preserve">1.0 SERVIÇOS INICIAIS/ INSTALAÇÃO PROVISÓRIA</t>
  </si>
  <si>
    <t xml:space="preserve">1.1</t>
  </si>
  <si>
    <t xml:space="preserve"> LIMPEZA MANUAL DE VEGETAÇÃO EM TERRENO COM  ENXADA.AF_05/2018 M2 </t>
  </si>
  <si>
    <t xml:space="preserve">m²</t>
  </si>
  <si>
    <t xml:space="preserve">1.2</t>
  </si>
  <si>
    <t xml:space="preserve"> EXECUÇÃO DE DEPÓSITO EM CANTEIRO DE OBRA EM CHAPA DE MADEIRA COMPENSAD ( 3/5 )M² </t>
  </si>
  <si>
    <t xml:space="preserve">1.3</t>
  </si>
  <si>
    <t xml:space="preserve"> TAPUME COM TELHA METÁLICA. AF_05/2018 </t>
  </si>
  <si>
    <t xml:space="preserve">1.4</t>
  </si>
  <si>
    <r>
      <rPr>
        <sz val="9"/>
        <color rgb="FF000000"/>
        <rFont val="Times New Roman"/>
        <family val="1"/>
        <charset val="1"/>
      </rPr>
      <t xml:space="preserve">PLACA DE OBRA (PARA CONSTRUCAO CIVIL) EM CHAPA GALVANIZADA *N. 22*, ADESIVADA</t>
    </r>
    <r>
      <rPr>
        <sz val="7"/>
        <color rgb="FF000000"/>
        <rFont val="Arial"/>
        <family val="2"/>
        <charset val="1"/>
      </rPr>
      <t xml:space="preserve">DE *2,4 X 1,2* M (SEM POSTES PARA FIXACAO</t>
    </r>
  </si>
  <si>
    <t xml:space="preserve">TOTAL</t>
  </si>
  <si>
    <t xml:space="preserve">2.0 LOCAÇÃO E  TRABALHOS EM TERRA</t>
  </si>
  <si>
    <t xml:space="preserve">2.1</t>
  </si>
  <si>
    <t xml:space="preserve"> LOCACAO CONVENCIONAL DE OBRA, UTILIZANDO GABARITO DE TÁBUAS CORRIDAS </t>
  </si>
  <si>
    <t xml:space="preserve">m</t>
  </si>
  <si>
    <t xml:space="preserve">2.2</t>
  </si>
  <si>
    <t xml:space="preserve">ESCAVAÇÃO MECANIZADA SAPATA, SEM PREVISÃO DE FORMA COM  RETRO ESCAVADEIRA.( SAP. ISOLADA)</t>
  </si>
  <si>
    <t xml:space="preserve">m³</t>
  </si>
  <si>
    <t xml:space="preserve">2.3</t>
  </si>
  <si>
    <t xml:space="preserve">EXECUÇÃO E COMPACTAÇÃO DE ATERRO COM SOLO PREDOMINANTEMENTE ARGILOSO  EXCLUSIVE SOLO, ESCAVAÇÃO, CARGA E TRANSPORTE. AF_11/201 </t>
  </si>
  <si>
    <t xml:space="preserve">3.0 INFRAESTRUTURA</t>
  </si>
  <si>
    <t xml:space="preserve">3.1 SAPATA ISOLADA</t>
  </si>
  <si>
    <t xml:space="preserve">3.1.1</t>
  </si>
  <si>
    <t xml:space="preserve">CONCRETO FCK = 25MPA, TRAÇO 1:2,7:3 (CIMENTO/ AREIA MÉDIA/ BRITA 1) - PREPARO MECÂNICO COM BETONEIRA 400 L (VIGA BALDRAME)</t>
  </si>
  <si>
    <t xml:space="preserve">3.1.2</t>
  </si>
  <si>
    <t xml:space="preserve">LANÇAMENTO COM USO DE BALDES, ADENSAMENTO E ACABAMENTO DE CONCRETO EM  ESTRUTURAS (SAPATAS ISOLADAS)</t>
  </si>
  <si>
    <t xml:space="preserve">3.1.3</t>
  </si>
  <si>
    <t xml:space="preserve">ARMAÇÃO DE SAPATA UTILIZANDO AÇO CA-50 DE 8 MM – MONTAGEM ( SAPATA ISOLADA- GRELHA)</t>
  </si>
  <si>
    <t xml:space="preserve">Kg</t>
  </si>
  <si>
    <t xml:space="preserve">3.2 VIGA BALDRAME</t>
  </si>
  <si>
    <t xml:space="preserve">3.2.1</t>
  </si>
  <si>
    <t xml:space="preserve">3.2.2</t>
  </si>
  <si>
    <t xml:space="preserve">LANÇAMENTO COM USO DE BALDES ADENSAMENTO E ACABAMENTO DE CONCRETO EM  ESTRUTURAS</t>
  </si>
  <si>
    <t xml:space="preserve">3.2.3</t>
  </si>
  <si>
    <t xml:space="preserve">FABRICAÇÃO DE FORMA PARA VIGAS, EM CHAPA DE MADEIRA COMPENSADA RESINADA</t>
  </si>
  <si>
    <t xml:space="preserve">3.2.4</t>
  </si>
  <si>
    <t xml:space="preserve">ARMAÇÃO DE VIGA BALDRAME UTILIZANDO AÇO CA-50 DE 10.0 MM – MONTAGEM</t>
  </si>
  <si>
    <t xml:space="preserve">5.2.5</t>
  </si>
  <si>
    <t xml:space="preserve">ARMAÇÃO DE VIGA BALDRAME , OU SAPATA UTILIZANDO  AÇO CA-50 DE 8,0 MM – MONTAGEM</t>
  </si>
  <si>
    <t xml:space="preserve">3.2.6</t>
  </si>
  <si>
    <t xml:space="preserve">ARMAÇÃO DE VIGA DE UMA ESTRUTURA CONVENCIONAL DE CONCRETO ARMADO UTILIZANDO AÇO CA-60 DE 5,0 MM – MONTAGEM</t>
  </si>
  <si>
    <t xml:space="preserve">4.0 IMPERMEABILIZAÇÃO</t>
  </si>
  <si>
    <t xml:space="preserve">4.1</t>
  </si>
  <si>
    <t xml:space="preserve">IMPERMEABILIZAÇÃO (VIGA BALDRAME DE SUPERFÍCIE COM EMULSÃO ASFÁLTICA, 2 DEMÃOS</t>
  </si>
  <si>
    <t xml:space="preserve">5.0 SUPERESTRUTURA</t>
  </si>
  <si>
    <t xml:space="preserve">5.1 PILARES</t>
  </si>
  <si>
    <t xml:space="preserve">5.1.1</t>
  </si>
  <si>
    <t xml:space="preserve">CONCRETAGEM DE PILARES FCK 25 MPA COM USO DE BOMBA EM EDIFICAÇÃO</t>
  </si>
  <si>
    <t xml:space="preserve">5.1.2</t>
  </si>
  <si>
    <t xml:space="preserve">FABRICAÇÃO DE FORMA PARA PILARES E ESTRUTURAS SIMILARES, EM CHAPA DE MADEIRA COMPENSADA RESINADA ( PILARES RETANGULARES)</t>
  </si>
  <si>
    <t xml:space="preserve">5.1.3</t>
  </si>
  <si>
    <t xml:space="preserve">ARMAÇÃO DE PILAR DE UMA ESTRUTURA CONVENCIONAL DE CONCRETO ARMADO UTILIZANDO AÇO CA-60 DE 5,0 MM – MONTAGEM</t>
  </si>
  <si>
    <t xml:space="preserve">5.1.4</t>
  </si>
  <si>
    <t xml:space="preserve">ARMAÇÃO DE PILAR E VIGA DE UMA ESTRUTURA CONVENCIONAL DE CONCRETO ARMADO EM UMA EDIFICAÇÃO TÉRREA OU SOBRADO UTILIZANDO AÇO CA-50 DE 8 MM -MONTAGEM</t>
  </si>
  <si>
    <t xml:space="preserve">5.1.5</t>
  </si>
  <si>
    <t xml:space="preserve">ARMAÇÃO DE PILAR E VIGA DE UMA ESTRUTURA CONVENCIONAL DE CONCRETO ARMADO EM UMA EDIFICAÇÃO TÉRREA OU SOBRADO UTILIZANDO AÇO CA-50 DE 10 MM -MONTAGEM</t>
  </si>
  <si>
    <t xml:space="preserve">5.1.6</t>
  </si>
  <si>
    <t xml:space="preserve">ARMAÇÃO DE PILAR E VIGA DE UMA ESTRUTURA CONVENCIONAL DE CONCRETO ARMADO EM UMA EDIFICAÇÃO TÉRREA OU SOBRADO UTILIZANDO AÇO CA-50 DE 12 MM -MONTAGEM</t>
  </si>
  <si>
    <t xml:space="preserve">5.2 VIGAS AMARRAÇÃO E INTERMEDIÁRIA</t>
  </si>
  <si>
    <t xml:space="preserve">5.2.1</t>
  </si>
  <si>
    <t xml:space="preserve">5.2.2</t>
  </si>
  <si>
    <t xml:space="preserve">CONCRETAGEM DE VIGAS E LAJE, FCK 20 MPA, PARA LAJES PRÉ MOLDADAS COM USO DE BOMBA EM EDIFICAÇÃO COM ÁREA MÉDIA DE LAJES MAIOR QUE 20 M²</t>
  </si>
  <si>
    <t xml:space="preserve">5.2.3</t>
  </si>
  <si>
    <t xml:space="preserve">ARMAÇÃO DE PILAR OU VIGA ESTRUTURA CONVENCIONAL DE CONCRETO ARMADO UTILIZANDO AÇO CA-60 DE 5,0 MM – MONTAGEM</t>
  </si>
  <si>
    <t xml:space="preserve">5.2.4</t>
  </si>
  <si>
    <t xml:space="preserve">ARMAÇÃO DE PILAR OU VIGA ESTRUTURA CONVENCIONAL DE CONCRETO ARMADO UTILIZANDO AÇO CA-50 DE 8,0 MM – MONTAGEM</t>
  </si>
  <si>
    <t xml:space="preserve">ARMAÇÃO DE PILAR OU VIGA ESTRUTURA CONVENCIONAL DE CONCRETO ARMADO UTILIZANDO AÇO CA-50 DE 10 MM – MONTAGEM</t>
  </si>
  <si>
    <t xml:space="preserve">ARMAÇÃO DE PILAR OU VIGA ESTRUTURA CONVENCIONAL DE CONCRETO ARMADO UTILIZANDO AÇO CA-50 DE 12 MM – MONTAGEM</t>
  </si>
  <si>
    <t xml:space="preserve">5.3 LAJE FORRO</t>
  </si>
  <si>
    <t xml:space="preserve">5.3.1</t>
  </si>
  <si>
    <t xml:space="preserve">LAJE PRE-MOLDADA UNIDIRECIONAL, BIAPOIADA, PARA FORRO, ENCHIMENTO EM CERÂMICAVIGOTE CONVENCIONAL, ALTURA TOTAL DA LAJE ( EXCHIMENTO MAIS CAPA)</t>
  </si>
  <si>
    <t xml:space="preserve">5.4 VERGA E CONTRA VERGA</t>
  </si>
  <si>
    <t xml:space="preserve">5.4.1</t>
  </si>
  <si>
    <t xml:space="preserve">VERGA MOLDADA IN LOCO EM CONCRETO PARA JANELAS COM MAIS DE 1,5 M DE VÃO</t>
  </si>
  <si>
    <t xml:space="preserve">5.4.2</t>
  </si>
  <si>
    <t xml:space="preserve">CONTRAVERGA MOLDADA IN LOCO EM CONCRETO PARA VÃOS DE MAIS DE 1,5 M DE COMPRIMENTO</t>
  </si>
  <si>
    <t xml:space="preserve">5.4.3</t>
  </si>
  <si>
    <t xml:space="preserve">VERGA MOLDADA IN LOCO EM CONCRETO PARA PORTAS COM MENOS DE 1,5 M DE VÃO</t>
  </si>
  <si>
    <t xml:space="preserve">5.4.4</t>
  </si>
  <si>
    <t xml:space="preserve"> CINTA DE AMARRAÇÃO DE ALVENARIA MOLDADA IN LOCO EM CONCRETO. (SOBRE PLATIBANDA)</t>
  </si>
  <si>
    <t xml:space="preserve">5.4.5</t>
  </si>
  <si>
    <t xml:space="preserve">6.0 PAREDES</t>
  </si>
  <si>
    <t xml:space="preserve">6.1 PAREDES</t>
  </si>
  <si>
    <t xml:space="preserve">6.1.1</t>
  </si>
  <si>
    <t xml:space="preserve">ALVENARIA DE VEDAÇÃO DE BLOCO  CERÂMICOS FURADOS NA HORIZONTAL DE 14X9X19CM (ESPESSURA 14CM) DE PAREDES COM ÁREA LÍQUIDA MAIOR OU IGUAL A 6M² COM VÃOS E ARGAMASSA DE ASSENTAMENTO COM PREPARO EM BETONEIRA</t>
  </si>
  <si>
    <t xml:space="preserve">6.1.2</t>
  </si>
  <si>
    <t xml:space="preserve">FIXAÇÃO (ENCUNHAMENTO) DE ALVENARIA DE VEDAÇÃO COM ARGAMASSA APLICADA COM COLHER </t>
  </si>
  <si>
    <t xml:space="preserve">6.2 PAREDES PLATIBANDA</t>
  </si>
  <si>
    <t xml:space="preserve">6.2.1</t>
  </si>
  <si>
    <t xml:space="preserve">ALVENARIA DE VEDAÇÃO DE BLOCO  CERÂMICOS FURADOS NA HORIZONTAL DE 11,5X19X19CM (ESPESSURA 11,5CM) DE PAREDES COM ÁREA LÍQUIDA MAIOR OU IGUAL A 6M² COM VÃOS E ARGAMASSA DE ASSENTAMENTO COM PREPARO EM BETONEIRA</t>
  </si>
  <si>
    <t xml:space="preserve">7.0 ESQUADRIAS</t>
  </si>
  <si>
    <t xml:space="preserve">PESQUISA </t>
  </si>
  <si>
    <t xml:space="preserve">7.1</t>
  </si>
  <si>
    <t xml:space="preserve">JANELA DE CORRER DE VIDRO TEMPERADO FUMÊ E= 10MM. ESTRUTURA DE ALUMÍNIO PRETO COM ESPESSURA DE 0,5MM, EM PERFIL U, TIPO CANALETA FIXADO COM BUCHA E PARAFUSO. PERFIL MÍNIMO: PERFIL SUPERIOR (6/5/6) CM, PERFIL INFERIOR (2,5/4/2,5) CM E PERFIL LATERAL (2/1,5/2) CM. FECHADURA COM CILINDRO E CONTRA FECHADURA. JANELA COMPLETA INSTALADA, INCLUSIVE COM SILICONE DE VEDAÇÃO. DIMENSÃO 1,30/0,60, METROS,  BANHO PNE  . ( 2 UNID)</t>
  </si>
  <si>
    <t xml:space="preserve">7.2</t>
  </si>
  <si>
    <t xml:space="preserve">JANELA DE CORRER DE VIDRO TEMPERADO FUMÊ E= 10MM. ESTRUTURA DE ALUMÍNIO PRETO COM ESPESSURA DE 0,5MM, EM PERFIL U, TIPO CANALETA FIXADO COM BUCHA E PARAFUSO. PERFIL MÍNIMO: PERFIL SUPERIOR (6/5/6) CM, PERFIL INFERIOR (2,5/4/2,5) CM E PERFIL LATERAL (2/1,5/2) CM. FECHADURA COM CILINDRO E CONTRA FECHADURA. JANELA COMPLETA INSTALADA, INCLUSIVE COM SILICONE DE VEDAÇÃ. DIMENSÃO 1,00/0,60, METROS,  BANHO . ( 2 UNID)</t>
  </si>
  <si>
    <t xml:space="preserve">7.3</t>
  </si>
  <si>
    <t xml:space="preserve">JANELA DE CORRER DE VIDRO TEMPERADO FUMÊ E= 10MM. ESTRUTURA DE ALUMÍNIO PRETO COM ESPESSURA DE 0,5MM, EM PERFIL U, TIPO CANALETA FIXADO COM BUCHA E PARAFUSO. PERFIL MÍNIMO: PERFIL SUPERIOR (6/5/6) CM, PERFIL INFERIOR (2,5/4/2,5) CM E PERFIL LATERAL (2/1,5/2) CM. FECHADURA COM CILINDRO E CONTRA FECHADURA. JANELA COMPLETA INSTALADA, INCLUSIVE COM SILICONE DE VEDAÇÃ. DIMENSÃO 2,00/0,50, METROS,  ESCADA . ( 1 UNID)</t>
  </si>
  <si>
    <t xml:space="preserve">JANELA DE CORRER  DE VIDRO TEMPERADO FUMÊ E= 10MM. ESTRUTURA DE ALUMÍNIO PRETO COM ESPESSURA DE 0,5MM, EM PERFIL U, TIPO CANALETA FIXADO COM BUCHA E PARAFUSO. PERFIL MÍNIMO : PERFIL SUPERIOR ( 6/5/6 )CM, PERFIL INFERIOR (2,5/4/2,5) CM E PERFIL LATERAL ( (2/1,5/2)CM. FECHADURA COM CILINDRO E CONTRA FECHADURA. JANELA  COMPLETA INSTALADA, INCLUSIVE COM SILICONE DE VEDAÇÃO. DIMENSÃO 2,00/1,30 METROS, SALAS.( 6 UNID)</t>
  </si>
  <si>
    <r>
      <rPr>
        <sz val="9"/>
        <rFont val="Times New Roman"/>
        <family val="1"/>
        <charset val="1"/>
      </rPr>
      <t xml:space="preserve">JANELA DE CORRER  DE VIDRO TEMPERADO FUMÊ</t>
    </r>
    <r>
      <rPr>
        <b val="true"/>
        <sz val="9"/>
        <rFont val="Times New Roman"/>
        <family val="1"/>
        <charset val="1"/>
      </rPr>
      <t xml:space="preserve"> </t>
    </r>
    <r>
      <rPr>
        <sz val="9"/>
        <rFont val="Times New Roman"/>
        <family val="1"/>
        <charset val="1"/>
      </rPr>
      <t xml:space="preserve">E= 10MM. ESTRUTURA DE ALUMÍNIO PRETO COM ESPESSURA DE 0,5MM, EM PERFIL U, TIPO CANALETA FIXADO COM BUCHA E PARAFUSO. PERFIL MÍNIMO : PERFIL SUPERIOR ( 6/5/6 )CM, PERFIL INFERIOR (2,5/4/2,5) CM E PERFIL LATERAL ( (2/1,5/2)CM. FECHADURA COM CILINDRO E CONTRA FECHADURA. JANELA  COMPLETA INSTALADA, INCLUSIVE COM SILICONE DE VEDAÇÃO. DIMENSÃO 0,90/0,60 METROS, SALAS .</t>
    </r>
    <r>
      <rPr>
        <sz val="9"/>
        <color rgb="FF000000"/>
        <rFont val="Times New Roman"/>
        <family val="1"/>
        <charset val="1"/>
      </rPr>
      <t xml:space="preserve">(8 UNID)</t>
    </r>
  </si>
  <si>
    <t xml:space="preserve">7.4</t>
  </si>
  <si>
    <t xml:space="preserve"> PORTA EM ALUMÍNIO DE ABRIR TIPO VENEZIANA COM GUARNIÇÃO, FIXAÇÃO COM PARAFUSOS - FORNECIMENTO E INSTALAÇÃO. DIMENSÃO 0,70/2,10 METROS- BANHO.(8 UNID)</t>
  </si>
  <si>
    <t xml:space="preserve">7.5</t>
  </si>
  <si>
    <t xml:space="preserve">PORTA DE ALUMÍNIO DE ABRIR , COM GUARNIÇÃO, FIXAÇÃO COM PARA FUSOS - FORNECIMENTO E INSTALAÇÃO. AF_12/2019 (0,90/2,45) BANHO E SALAS( 5 UNID.) </t>
  </si>
  <si>
    <t xml:space="preserve">PESQUISA</t>
  </si>
  <si>
    <t xml:space="preserve">7.6</t>
  </si>
  <si>
    <t xml:space="preserve">PORTA CORTA-FOGO 90X210X4CM - FORNECIMENTO E INSTALAÇÃO. AF_12/2019</t>
  </si>
  <si>
    <t xml:space="preserve">unid</t>
  </si>
  <si>
    <t xml:space="preserve">7.7</t>
  </si>
  <si>
    <t xml:space="preserve">PORTA DE ALUMINIO DE CORRER  TIPO VENEZIANA COM GUARNIÇÃO- FORNECIMENTO E INSTALAÇÃO DE CORRER PARA PNE 0,90/2,20 METROS ( 2 UNID)</t>
  </si>
  <si>
    <t xml:space="preserve">7.8</t>
  </si>
  <si>
    <t xml:space="preserve">GRADIL EM FERRO FIXADO EM VÃOS , FORMADO POR BARRAS CHATAS DE 25X4,8 MM. AF_04/2019</t>
  </si>
  <si>
    <t xml:space="preserve">7.9</t>
  </si>
  <si>
    <r>
      <rPr>
        <sz val="9"/>
        <color rgb="FF000000"/>
        <rFont val="Times New Roman"/>
        <family val="1"/>
        <charset val="1"/>
      </rPr>
      <t xml:space="preserve">GUARDA-CORPO DE AÇO GALVANIZADO DE 1</t>
    </r>
    <r>
      <rPr>
        <sz val="9"/>
        <color rgb="FF111111"/>
        <rFont val="Times New Roman"/>
        <family val="1"/>
        <charset val="1"/>
      </rPr>
      <t xml:space="preserve">,10M DE ALTURA, MONTANTES TUBULARE M S DE 1.1/2 ESPAÇADOS DE 1,20M, TRAVESSA SUPERIOR DE 2, GRADIL FORMAD O POR BARRAS CHATAS EM FERRO DE 32X4,8MM, FIXADO COM CHUMBADOR MECÂNIC ( ESCADA)</t>
    </r>
  </si>
  <si>
    <t xml:space="preserve">7.10</t>
  </si>
  <si>
    <t xml:space="preserve">CORRIMÃO SIMPLES, DIÂMETRO EXTERNO = 1 1/2", EM AÇO GALVANIZADO. ( ESCADA)</t>
  </si>
  <si>
    <t xml:space="preserve">8.0 COBERTURA</t>
  </si>
  <si>
    <t xml:space="preserve">8.1</t>
  </si>
  <si>
    <t xml:space="preserve">REMOÇÃO DE TELHAS, DE FIBROCIMENTO, METÁLICA E CERÂMICA, DE FORMA MANUAL, SEM REAPROVEITAMENTO. AF_12/2017</t>
  </si>
  <si>
    <t xml:space="preserve">8.2</t>
  </si>
  <si>
    <t xml:space="preserve">REMOÇÃO DE TESOURAS DE MADEIRA, COM VÃO MAIOR OU IGUAL A 8M, DE FORMA MANUAL, SEM REAPROVEITAMENTO. AF_12/2017</t>
  </si>
  <si>
    <t xml:space="preserve">8.3</t>
  </si>
  <si>
    <t xml:space="preserve">FABRICAÇÃO E INSTALAÇÃO DE MEIA TESOURA DE MADEIRA NÃO APARELHADA, COM VÃO DE 4 M, PARA TELHA ONDULADA DE FIBROCIMENTO, METALICA</t>
  </si>
  <si>
    <t xml:space="preserve">92543</t>
  </si>
  <si>
    <t xml:space="preserve">8.4</t>
  </si>
  <si>
    <t xml:space="preserve">TRAMA DE MADEIRA COMPOSTA POR TERÇAS  PARA TELHADO C/ TELHA METÁLICA</t>
  </si>
  <si>
    <t xml:space="preserve">8.5</t>
  </si>
  <si>
    <t xml:space="preserve">TELHAMENTO COM TELHA DE AÇO/ALUMÍNIO E = 0,5 MM, COM ATÉ 2 ÁGUAS, INCLUSO IÇAMENTO</t>
  </si>
  <si>
    <t xml:space="preserve">94229</t>
  </si>
  <si>
    <t xml:space="preserve">8.6</t>
  </si>
  <si>
    <t xml:space="preserve">CALHA EM CHAPA DE AÇO GALVANIZADA NUMERO 24, DESENVOLVIDA DE 100 CM, INCLUSO TRANSPORTE </t>
  </si>
  <si>
    <t xml:space="preserve">101979</t>
  </si>
  <si>
    <t xml:space="preserve">CHAPIM (RUFO CAPA) EM AÇO GALVANIZADO, CORTE 33. AF_11/2020 M </t>
  </si>
  <si>
    <t xml:space="preserve">94231</t>
  </si>
  <si>
    <t xml:space="preserve">8.8</t>
  </si>
  <si>
    <t xml:space="preserve">RUFO EM CHAPA DE AÇO GALVANIZADA Nº 24 CORTE 25 INCLUSO TRANSPORTE ( ENCONTRO OITÃO COM PLATIBANDA)</t>
  </si>
  <si>
    <t xml:space="preserve">98555</t>
  </si>
  <si>
    <t xml:space="preserve">8.9</t>
  </si>
  <si>
    <t xml:space="preserve">IMPERMEABILIZAÇÃO DE SUPERFICIE COM ARGAMASSA POLIMÉRICA/MEMBRANA ACRILICO 3 DEMÃO( LAJE  PASSARELA)</t>
  </si>
  <si>
    <t xml:space="preserve">9.0 REVESTIMENTO  INTERNO DE PAREDES </t>
  </si>
  <si>
    <t xml:space="preserve">9.1.REVESTIMENTO  INTERNO</t>
  </si>
  <si>
    <t xml:space="preserve">87879</t>
  </si>
  <si>
    <t xml:space="preserve">9.1.1</t>
  </si>
  <si>
    <t xml:space="preserve">CHAPISCO APLICADO EM ALVENARIAS E ESTRUTURAS DE CONCRETO, COM COLHER DE PEDREIRO. ARGAMASSA TRAÇO 1:3 COM PREPARO EM BETONEIRA 400L</t>
  </si>
  <si>
    <t xml:space="preserve">87531</t>
  </si>
  <si>
    <t xml:space="preserve">9.1.2</t>
  </si>
  <si>
    <t xml:space="preserve"> EMBOÇO, PARA RECEBIMENTO DE CERÂMICA, EM ARGAMASSA TRAÇO 1:2:8, PREPARO MECÂNICO COM BETONEIRA 400L, APLICADO MANUALMENTE EM FACES INTERNAS DE PAREDES, PARA AMBIENTE COM ÁREA ENTRE 5 </t>
  </si>
  <si>
    <t xml:space="preserve">9.1.3</t>
  </si>
  <si>
    <t xml:space="preserve">REBOCO INTERNO APLICADO EM ALVENARIA DE ESTRUTURAS DE CONCRETO COM DESEMPENO.</t>
  </si>
  <si>
    <t xml:space="preserve">87265</t>
  </si>
  <si>
    <t xml:space="preserve">9.1.4</t>
  </si>
  <si>
    <t xml:space="preserve">REVESTIMENTO CERÂMICO PARA PAREDES INTERNAS COM PLACAS TIPO ESMALTADA EXTRA DE DIMENSÕES 20X20 CM APLICADAS EM AMBIENTE DE ÁREA MAIOR QUE 5
 M² NA ALTURA INTEIRA DAS PAREDES. (BANHO MASC, FEM E PNE)</t>
  </si>
  <si>
    <t xml:space="preserve">9.2 REVESTIMENTO EXTERNO PAREDES</t>
  </si>
  <si>
    <t xml:space="preserve">9.2.1</t>
  </si>
  <si>
    <t xml:space="preserve">9.2.2</t>
  </si>
  <si>
    <t xml:space="preserve">9.2.3</t>
  </si>
  <si>
    <t xml:space="preserve">REBOCO EXTERNO APLICADO EM ALVENARIA DE ESTRUTURAS DE CONCRETO COM DESEMPENO.</t>
  </si>
  <si>
    <t xml:space="preserve">10.0  REVESTIMENTO LAJE FORRO E LAJE PASSARELA</t>
  </si>
  <si>
    <t xml:space="preserve">87886</t>
  </si>
  <si>
    <t xml:space="preserve">10.1</t>
  </si>
  <si>
    <t xml:space="preserve">CHAPISCO APLICADO NO TETO, COM DESEMPENADEIRA .</t>
  </si>
  <si>
    <t xml:space="preserve">90406</t>
  </si>
  <si>
    <t xml:space="preserve">10.2</t>
  </si>
  <si>
    <t xml:space="preserve"> MASSA ÚNICA, PARA RECEBIMENTO DE PINTURA, EM ARGAMASSA TRAÇO 1:2:8, PR 
EPARO MECÂNICO COM BETONEIRA 400L, APLICADA MANUALMENTE EM TETO, ESPES
SURA DE 20MM, COM EXECUÇÃO DE TALISCAS.</t>
  </si>
  <si>
    <t xml:space="preserve">10.3</t>
  </si>
  <si>
    <t xml:space="preserve">REBOCO  APLICADO EM ALVENARIA DE ESTRUTURAS DE CONCRETO COM DESEMPENO.</t>
  </si>
  <si>
    <t xml:space="preserve">11.0 PINTURA </t>
  </si>
  <si>
    <t xml:space="preserve">11.1 PINTURA PAREDE INTERNA </t>
  </si>
  <si>
    <t xml:space="preserve">88485</t>
  </si>
  <si>
    <t xml:space="preserve">11.1.1</t>
  </si>
  <si>
    <t xml:space="preserve">APLICAÇÃO DE FUNDO SELADOR ACRÍLICO EM PAREDES, UMA DEMÃO. </t>
  </si>
  <si>
    <t xml:space="preserve">11..1.2</t>
  </si>
  <si>
    <t xml:space="preserve">APLICAÇÃO MANUAL DE PINTURA COM TINTA LÁTEX ACRÍLICA EM PAREDES, DUAS DEMÃOS( INTERNO  E EXTERNO)</t>
  </si>
  <si>
    <t xml:space="preserve">100718</t>
  </si>
  <si>
    <t xml:space="preserve">11.1.3</t>
  </si>
  <si>
    <t xml:space="preserve">COLOCAÇÃO DE FITA PROTETORA PARA PINTURA NO TETO</t>
  </si>
  <si>
    <t xml:space="preserve">102193</t>
  </si>
  <si>
    <t xml:space="preserve">11.1.4</t>
  </si>
  <si>
    <t xml:space="preserve">LIXAMENTO DE PAREDE PARA APLICAÇÃO DE FUNDO OU PINTURA. AF_01/2021 M2 CR 1,4 </t>
  </si>
  <si>
    <t xml:space="preserve">11.1 PINTURA PAREDE  EXTERNA</t>
  </si>
  <si>
    <t xml:space="preserve">APLICAÇÃO MANUAL DE PINTURA COM TINTA LÁTEX ACRÍLICA EM PAREDES, DUAS DEMÃOS( INTERNO E EXTERNO)</t>
  </si>
  <si>
    <t xml:space="preserve">11.2.3</t>
  </si>
  <si>
    <t xml:space="preserve">11.2 PINTURA LAJE  FORRO  </t>
  </si>
  <si>
    <t xml:space="preserve">11.2.1</t>
  </si>
  <si>
    <t xml:space="preserve">APLICAÇÃO E LIXAMENTO DE MASSA LÁTEX EM TETO, DUAS DEMÃOS. AF_06/2014</t>
  </si>
  <si>
    <t xml:space="preserve">88484</t>
  </si>
  <si>
    <t xml:space="preserve">11.2.2</t>
  </si>
  <si>
    <t xml:space="preserve"> APLICAÇÃO DE FUNDO SELADOR ACRÍLICO EM TETO, UMA DEMÃO</t>
  </si>
  <si>
    <r>
      <rPr>
        <sz val="9"/>
        <rFont val="Times New Roman"/>
        <family val="1"/>
        <charset val="1"/>
      </rPr>
      <t xml:space="preserve">APLICAÇÃO MANUAL DE PINTURA COM TINTA LÁTEX ACRÍLICA EM </t>
    </r>
    <r>
      <rPr>
        <sz val="9"/>
        <color rgb="FF000000"/>
        <rFont val="Times New Roman"/>
        <family val="1"/>
        <charset val="1"/>
      </rPr>
      <t xml:space="preserve">TETO, DUAS DEMÃOS  </t>
    </r>
  </si>
  <si>
    <t xml:space="preserve">12.0 PAVIMENTAÇÃO  INTERNA ( PAV. SUPERIOR E PNE TERREO)</t>
  </si>
  <si>
    <t xml:space="preserve">96624</t>
  </si>
  <si>
    <t xml:space="preserve">12.1</t>
  </si>
  <si>
    <t xml:space="preserve">LASTRO COM  MATERIAL GRANULAR, APLICAÇÃO EM  PISOS ESPESSURA 3 CM ( BANHEIROS ELEVADOR E PNE)</t>
  </si>
  <si>
    <t xml:space="preserve">94991</t>
  </si>
  <si>
    <t xml:space="preserve">12.2</t>
  </si>
  <si>
    <t xml:space="preserve">EXECUÇÃO DE PASSEIO  PISO DE CONCRETO COM CONCRETO MOLDADO IN LOCO, USINADO, ACABAMENTO CONVENCIONAL, NÃO ARMADO.  (PISO INTERNO ESPESSURA 5 CM ( PNE E ELEVADOR E ESCADA).</t>
  </si>
  <si>
    <t xml:space="preserve">87620</t>
  </si>
  <si>
    <t xml:space="preserve">12.3</t>
  </si>
  <si>
    <t xml:space="preserve">CONTRAPISO EM ARGAMASSA TRAÇO 1:4 (CIMENTO E AREIA), PREPARO MECÂNICO COM BETONEIRA 400 L, APLICADO EM ÁREAS SECAS SOBRE LAJE, ADERIDO, (ESPESSURA 3 CM)</t>
  </si>
  <si>
    <t xml:space="preserve">87260</t>
  </si>
  <si>
    <t xml:space="preserve">12.4</t>
  </si>
  <si>
    <t xml:space="preserve">REVESTIMENTO CERÂMICO PARA PISO COM PLACAS TIPO PORCELANATO DE DIMENSÕES 45X45CM APLICADA EM AMBIENTES DE ÁREA MAIOR QUE 10 M2.( CONTEM ARGAMASSA AC III E REJUNTE).</t>
  </si>
  <si>
    <t xml:space="preserve">                                                    </t>
  </si>
  <si>
    <t xml:space="preserve">13.0 SOLEIRAS, PEITORIS, RODAPÉ,  BANCADAS </t>
  </si>
  <si>
    <t xml:space="preserve">13.1</t>
  </si>
  <si>
    <t xml:space="preserve">PEITORIL LINEAR EM GRANITO L=17 CM COMPRIMENTO DE ATÉ 2M ASSENTADO COM ARGAMASSA 1;6 COM ADITIVO </t>
  </si>
  <si>
    <t xml:space="preserve">13.2</t>
  </si>
  <si>
    <t xml:space="preserve">SOLEIRA EM MÁRMORE, LARGURA 15 CM, ESPESSURA 2,0 CM. AF_09/2020 ( PORTA CORTA FOGO)</t>
  </si>
  <si>
    <t xml:space="preserve">13.3</t>
  </si>
  <si>
    <t xml:space="preserve">RODAPÉ EM PORCELANATO, ALTURA 7CM, FIXADO COM COLA E PARAFUSOS. </t>
  </si>
  <si>
    <t xml:space="preserve">11795 INSUMO</t>
  </si>
  <si>
    <t xml:space="preserve">13.4</t>
  </si>
  <si>
    <t xml:space="preserve">GRANITO , POLIDO, TIPO ANDORINHA/ QUARTZ/ CASTELO/ CORUMBA – (BANCADA BANHEIRO, LARGURA 55 CM)</t>
  </si>
  <si>
    <t xml:space="preserve">14.0 INSTALAÇÃO  HIDROSANITÁRIAS  ( EQUIPAMENTOS SANITARIOS)</t>
  </si>
  <si>
    <t xml:space="preserve">14.1</t>
  </si>
  <si>
    <t xml:space="preserve">ENGATE FLEXÍVEL EM PLÁSTICO BRANCO, 1/2 X 30CM - FORNECIMENTO E INSTALAÇÃO</t>
  </si>
  <si>
    <t xml:space="preserve">uni</t>
  </si>
  <si>
    <t xml:space="preserve">14.2</t>
  </si>
  <si>
    <t xml:space="preserve">VASO SANITÁRIO PARA HIDRA SINFONADA AVANT  PLUS  6 LITROS VERTICAL BRANCO INCEPA, OU SIMILAR SEM ASCENTO. - FORNECIMENTO E INSTALAÇÃO. </t>
  </si>
  <si>
    <t xml:space="preserve">14.3</t>
  </si>
  <si>
    <t xml:space="preserve">VALVÚLA DESCARGA HIDRA COMPLETA CROMADA (BASE MAIS ACABAMENTO MAIS ACESSÓRIOS</t>
  </si>
  <si>
    <t xml:space="preserve">14.4</t>
  </si>
  <si>
    <t xml:space="preserve">VASO SANITARIO PARA HIDRA SIFONADO CONVENCIONAL PARA PCD SEM FURO FRONTAL COM LOUÇA BRANCA SEM ASSENTO, INCLUSO CONJUNTO DE LIGAÇÃO PARA BACIA SANITÁRIA AJUSTÁVEL - FORNECIMENTO E INSTALAÇÃO </t>
  </si>
  <si>
    <t xml:space="preserve">14.5</t>
  </si>
  <si>
    <t xml:space="preserve">ASSENTO SANITÁRIO ALMOFADADO BRANCO  CONVENCIONAL - FORNECIMENTO E INSTALACAO. AF_01/2020</t>
  </si>
  <si>
    <t xml:space="preserve">14.6</t>
  </si>
  <si>
    <t xml:space="preserve">LAVATÓRIO LOUÇA BRANCA SUSPENSO, 29,5 X 39CM OU EQUIVALENTE, PADRÃO POPULAR, INCLUSO SIFÃO FLEXÍVEL EM PVC, VÁLVULA E ENGATE FLEXÍVEL 30CM E M PLÁSTICO E TORNEIRA CROMADA DE MESA, PADRÃO POPULAR - FORNECIMENTO E INSTALAÇÃO</t>
  </si>
  <si>
    <t xml:space="preserve">14.7</t>
  </si>
  <si>
    <t xml:space="preserve">LAVATÓRIO LOUÇA BRANCA COM COLUNA, 45 X 55CM OU EQUIVALENTE, PADRÃO MÉDIO, INCLUSO SIFÃO TIPO GARRAFA, VÁLVULA E ENGATE FLEXÍVEL DE 40CM EM METAL CROMADO, COM TORNEIRA CROMADA DE MESA, PADRÃO MÉDIO - FORNECIMENTO E INSTALAÇÃO. AF_01/2020</t>
  </si>
  <si>
    <t xml:space="preserve">14.8</t>
  </si>
  <si>
    <t xml:space="preserve">BARRA DE APOIO RETA, EM ACO INOX POLIDO, COMPRIMENTO 80 CM, FIXADA NA PAREDE - FORNECIMENTO E INSTALAÇÃO</t>
  </si>
  <si>
    <t xml:space="preserve">14.9</t>
  </si>
  <si>
    <t xml:space="preserve">PAPELEIRA DE PAREDE EM METAL CROMADO SEM TAMPA, INCLUSO FIXAÇÃO</t>
  </si>
  <si>
    <t xml:space="preserve">11186- INSUMO</t>
  </si>
  <si>
    <t xml:space="preserve">14.10</t>
  </si>
  <si>
    <t xml:space="preserve">ESPELHO CRISTAL E = 4 MM ( 2X1)</t>
  </si>
  <si>
    <t xml:space="preserve">15.0 INSTALAÇÕES  ESGOTO</t>
  </si>
  <si>
    <t xml:space="preserve">15.1</t>
  </si>
  <si>
    <t xml:space="preserve">RALO SIFONADO, PVC, DN 100 X 40 MM, JUNTA SOLDÁVEL, FORNECIDO E INSTALADO EM RAMAL DE DESCARGA OU EM RAMAL DE ESGOTO SANITÁRIO. AF_12/2014</t>
  </si>
  <si>
    <t xml:space="preserve">15.2</t>
  </si>
  <si>
    <t xml:space="preserve">(COMPOSIÇÃO REPRESENTATIVA) DO SERVIÇO DE INSTALAÇÃO DE TUBO DE PVC, SÉRIE NORMAL, ESGOTO PREDIAL, DN 40 MM (INSTALADO EM RAMAL DE DESCARGA OU RAMAL DE ESGOTO SANITÁRIO), INCLUSIVE CONEXÕES, CORTES E FIXAÇÕES, PARA PRÉDIOS. AF_10/2015</t>
  </si>
  <si>
    <t xml:space="preserve">15.3</t>
  </si>
  <si>
    <t xml:space="preserve">(COMPOSIÇÃO REPRESENTATIVA) DO SERVIÇO DE INSTALAÇÃO DE TUBO DE PVC, SÉRIE NORMAL, ESGOTO PREDIAL, DN 50 MM (INSTALADO EM RAMAL DE DESCARGA OU RAMAL DE ESGOTO SANITÁRIO), INCLUSIVE CONEXÕES, CORTES E FIXAÇÕES PARA, PRÉDIOS. AF_10/2015</t>
  </si>
  <si>
    <t xml:space="preserve">15.4</t>
  </si>
  <si>
    <t xml:space="preserve"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</si>
  <si>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 xml:space="preserve">15.5</t>
  </si>
  <si>
    <t xml:space="preserve">CAIXA ENTERRADA HIDRÁULICA RETANGULAR EM ALVENARIA COM TIJOLOS CERÂMICOS MACIÇOS, DIMENSÕES INTERNAS: 0,4X0,4X0,4 M PARA REDE DE ESGOTO. AF_12/2020</t>
  </si>
  <si>
    <t xml:space="preserve">16.0 INSTALAÇÕES ÁGUA FRIA</t>
  </si>
  <si>
    <t xml:space="preserve">89987</t>
  </si>
  <si>
    <t xml:space="preserve">16.1</t>
  </si>
  <si>
    <t xml:space="preserve">REGISTRO DE GAVETA BRUTO, LATÃO, ROSCÁVEL, 3/4", (32MM) COM ACABAMENTO E CANOPLA CROMADOS. FORNECIDO E INSTALADO EM RAMAL DE ÁGUA. AF_12/2014</t>
  </si>
  <si>
    <t xml:space="preserve">16.2</t>
  </si>
  <si>
    <t xml:space="preserve">REGISTRO DE GAVETA BRUTO, LATÃO, ROSCÁVEL, 1 1/2", (50MM) COM ACABAMENTO E CANOPLA CROMADOS. FORNECIDO E INSTALADO EM RAMAL DE ÁGUA. AF_12/2014</t>
  </si>
  <si>
    <t xml:space="preserve">91786</t>
  </si>
  <si>
    <t xml:space="preserve">16.3</t>
  </si>
  <si>
    <t xml:space="preserve">(COMPOSIÇÃO REPRESENTATIVA) DO SERVIÇO DE INSTALAÇÃO TUBOS DE PVC, SOLDÁVEL, ÁGUA FRIA, DN 32 MM (INSTALADO EM RAMAL, SUB-RAMAL, RAMAL DE DISTRIBUIÇÃO OU PRUMADA), INCLUSIVE CONEXÕES, CORTES E FIXAÇÕES, PARA PRÉDIOS. AF_10/2015</t>
  </si>
  <si>
    <t xml:space="preserve">16.4</t>
  </si>
  <si>
    <t xml:space="preserve">(COMPOSIÇÃO REPRESENTATIVA) DO SERVIÇO DE INSTALAÇÃO DE TUBOS DE PVC, SOLDÁVEL, ÁGUA FRIA, DN 50 MM (INSTALADO EM RAMAL, SUB-RAMAL, RAMAL DE DISTRIBUIÇÃO OU PRUMADA), INCLUSIVE CONEXÕES, CORTES E FIXAÇÕES, PARA PRÉDIOS. AF_10/2015</t>
  </si>
  <si>
    <t xml:space="preserve">16.5</t>
  </si>
  <si>
    <t xml:space="preserve">(COMPOSIÇÃO REPRESENTATIVA) DO SERVIÇO DE INSTALAÇÃO DE TUBOS DE PVC, SOLDÁVEL, ÁGUA FRIA, DN 75 MM (INSTALADO EM RAMAL, SUB-RAMAL, RAMAL DE DISTRIBUIÇÃO OU PRUMADA), INCLUSIVE CONEXÕES, CORTES E FIXAÇÕES, PARA PRÉDIOS. AF_10/2015</t>
  </si>
  <si>
    <t xml:space="preserve">90443</t>
  </si>
  <si>
    <t xml:space="preserve">16.7</t>
  </si>
  <si>
    <t xml:space="preserve">RASGO EM ALVENARIA PARA RAMAIS/ DISTRIBUIÇÃO COM DIAMETROS MENORES OU IGUAIS A 40 MM. AF_05/2015</t>
  </si>
  <si>
    <t xml:space="preserve">90444</t>
  </si>
  <si>
    <t xml:space="preserve">16.8</t>
  </si>
  <si>
    <t xml:space="preserve">RASGO EM CONTRAPISO PARA RAMAIS/ DISTRIBUIÇÃO COM DIÂMETROS MENORES OU IGUAIS A 40 MM. AF_05/2015</t>
  </si>
  <si>
    <t xml:space="preserve">INS. 11868</t>
  </si>
  <si>
    <t xml:space="preserve">16.9</t>
  </si>
  <si>
    <t xml:space="preserve">CAIXA D'AGUA FIBRA DE VIDRO PARA 1000 LITROS, COM TAMPA</t>
  </si>
  <si>
    <t xml:space="preserve">  unid</t>
  </si>
  <si>
    <t xml:space="preserve">16.10</t>
  </si>
  <si>
    <t xml:space="preserve">KIT INSTALAÇÃO PARA RESERVATORIO COMPLETO</t>
  </si>
  <si>
    <t xml:space="preserve"> 17.0 DRENAGEM PLUVIAL PRÉDIO E PÁTIO</t>
  </si>
  <si>
    <t xml:space="preserve">(COMPOSIÇÃO REPRESENTATIVA) DO SERVIÇO DE INSTALAÇÃO DE TUBOS DE PVC, SÉRIE R, ÁGUA PLUVIAL, DN 100 MM (INSTALADO EM RAMAL DE ENCAMINHAMENTO, OU CONDUTORES VERTICAIS), INCLUSIVE CONEXÕES, CORTES E FIXAÇÕES, PARA PRÉDIOS. AF_10/2015</t>
  </si>
  <si>
    <t xml:space="preserve">(COMPOSIÇÃO REPRESENTATIVA) DO SERVIÇO DE INSTALAÇÃO DE TUBOS DE PVC, SÉRIE R, ÁGUA PLUVIAL, DN 150 MM (INSTALADO EM CONDUTORES VERTICAIS), INCLUSIVE CONEXÕES, CORTES E FIXAÇÕES, PARA PRÉDIOS. AF_10/2015</t>
  </si>
  <si>
    <t xml:space="preserve">99251</t>
  </si>
  <si>
    <t xml:space="preserve">CAIXA ENTERRADA HIDRÁULICA RETANGULAR EM ALVENARIA COM TIJOLOS CERÂMICOS MACIÇOS, DIMENSÕES INTERNAS: 0,4X0,4X0,4 M PARA REDE DE DRENAGEM. AF_12/2020</t>
  </si>
  <si>
    <t xml:space="preserve">TUBO DE CONCRETO PARA REDES COLETORAS DE ESGOTO SANITÁRIO, DIÂMETRO DE 300 MM, JUNTA ELÁSTICA, INSTALADO EM LOCAL COM BAIXO NÍVEL DE INTERFERÊNCIAS - FORNECIMENTO E ASSENTAMENTO. AF_12/2015 (ÁGUA DO PRÉDIO)</t>
  </si>
  <si>
    <t xml:space="preserve">7778 INSUMO</t>
  </si>
  <si>
    <t xml:space="preserve">16.6</t>
  </si>
  <si>
    <t xml:space="preserve">TUBO DE CONCRETO SIMPLES PARA AGUAS PLUVIAIS, CLASSE PS1, COM ENCAIXE PONTA E BOLSA DIAMETRO NOMINAL DE 200MM</t>
  </si>
  <si>
    <t xml:space="preserve">ASSENTAMENTO DE TUBO DE CONCRETO PARA REDES COLETORAS DE ÁGUAS PLUVIAIS, DIÂMETRO DE 200 MM, JUNTA RÍGIDA, INSTALADO EM LOCAL COM BAIXO NÍVEL DE INTERFERÊNCIAS (NÃO INCLUI FORNECIMENTO). AF_12/2015(ÁGUA DO PRÉDIO)</t>
  </si>
  <si>
    <t xml:space="preserve">ASSENTAMENTO DE TUBO DE CONCRETO PARA REDES COLETORAS DE ÁGUAS PLUVIAIS, DIÂMETRO DE 300 MM, JUNTA RÍGIDA, INSTALADO EM LOCAL COM BAIXO NÍVEL DE INTERFERÊNCIAS (NÃO INCLUI FORNECIMENTO). AF_12/2015(ÁGUA DO PRÉDIO)</t>
  </si>
  <si>
    <r>
      <rPr>
        <sz val="9"/>
        <color rgb="FF000000"/>
        <rFont val="Times New Roman"/>
        <family val="1"/>
        <charset val="1"/>
      </rPr>
      <t xml:space="preserve">EXECUÇÃO DE SARJETA DE CONCRETO USINADO, MOLDADA IN LOCO EM TRECHO R</t>
    </r>
    <r>
      <rPr>
        <sz val="8"/>
        <color rgb="FF000000"/>
        <rFont val="Times New Roman"/>
        <family val="1"/>
        <charset val="1"/>
      </rPr>
      <t xml:space="preserve">ETO, 30 CM BASE X 10 CM ALTURA. AF_06/2016 ( 46,57 METROS DE 10/10 CM)</t>
    </r>
  </si>
  <si>
    <t xml:space="preserve">18.0 INSTALAÇÃO ELÉTRICA PAVIMENTO SUPERIOR</t>
  </si>
  <si>
    <t xml:space="preserve">91937</t>
  </si>
  <si>
    <t xml:space="preserve">18.1</t>
  </si>
  <si>
    <t xml:space="preserve">CAIXA OCTOGONAL 3" X 3", PVC, INSTALADA EM LAJE - FORNECIMENTO E INSTALAÇÃO</t>
  </si>
  <si>
    <t xml:space="preserve">98111</t>
  </si>
  <si>
    <t xml:space="preserve">18.2</t>
  </si>
  <si>
    <t xml:space="preserve">CAIXA DE INSPEÇÃO PARA ATERRAMENTO, CIRCULAR, EM POLIETILENO, DIÂMETRO 300 mm</t>
  </si>
  <si>
    <t xml:space="preserve">101875</t>
  </si>
  <si>
    <t xml:space="preserve">18.3</t>
  </si>
  <si>
    <t xml:space="preserve">QUADRO DE DISTRIBUIÇÃO DE ENERGIA EM CHAPA DE AÇO GALVANIZADO, DE EMBUTIR COM BARRAMENTO TRIFÁSICO, PARA 12 DISJUNTORES DIN 100A - FORNECIMENTO E INSTALAÇÃO.</t>
  </si>
  <si>
    <t xml:space="preserve">101881</t>
  </si>
  <si>
    <t xml:space="preserve">QUADRO DE DISTRIBUIÇÃO DE ENERGIA EM CHAPA DE AÇO GALVANIZADO, DE EMBUTIR COM BARRAMENTO TRIFÁSICO, PARA 40 DISJUNTORES DIN 100A - FORNECIMENTO E INSTALAÇÃO.</t>
  </si>
  <si>
    <t xml:space="preserve">91941</t>
  </si>
  <si>
    <t xml:space="preserve">18.4</t>
  </si>
  <si>
    <t xml:space="preserve">CAIXA RETANGULAR 4" X 2" BAIXA (0,30 M DO PISO), PVC, INSTALADA EM PAREDE - FORNECIMENTO E INSTALAÇÃO</t>
  </si>
  <si>
    <t xml:space="preserve">93054</t>
  </si>
  <si>
    <t xml:space="preserve">18.5</t>
  </si>
  <si>
    <t xml:space="preserve">CONECTOR EM BRONZE/LATÃO, DN 22 MM X 3/4” SEM ANEL DE SOLDA X ROSCA F, INSTALADO EM PRUMADA FORNECIMENTO E INSTALAÇAO (P/ATERRAMENTO TERRA)</t>
  </si>
  <si>
    <t xml:space="preserve">93655</t>
  </si>
  <si>
    <t xml:space="preserve">18.6</t>
  </si>
  <si>
    <t xml:space="preserve">DISJUNTOR TIPO DIN/IEC. MONOP.20 A</t>
  </si>
  <si>
    <t xml:space="preserve">93653</t>
  </si>
  <si>
    <t xml:space="preserve">18.7</t>
  </si>
  <si>
    <t xml:space="preserve">DISJUNTOR TIPO DIN/IEC. MONOP.10 A</t>
  </si>
  <si>
    <t xml:space="preserve">93657</t>
  </si>
  <si>
    <t xml:space="preserve">18.8</t>
  </si>
  <si>
    <t xml:space="preserve">DISJUNTOR TIPO DIN/IEC. MONOP.32 A</t>
  </si>
  <si>
    <t xml:space="preserve">93673</t>
  </si>
  <si>
    <t xml:space="preserve">DISJUNTOR TIPO DIN/IEC. TRIPOLAR. 50 A</t>
  </si>
  <si>
    <t xml:space="preserve">91842</t>
  </si>
  <si>
    <t xml:space="preserve">18.9</t>
  </si>
  <si>
    <t xml:space="preserve">ELETRODUTO FLEXÍVEL CORRUGADO, PVC, DN 20 MM (1/2"), PARA CIRCUITOS TERMINAIS, INSTALADO EM LAJE - FORNECIMENTO E INSTALAÇÃO</t>
  </si>
  <si>
    <t xml:space="preserve">91852</t>
  </si>
  <si>
    <t xml:space="preserve">18.10</t>
  </si>
  <si>
    <t xml:space="preserve">ELETRODUTO FLEXÍVEL CORRUGADO, PVC, DN 20 MM (1/2"), PARA CIRCUITOS TERMINAIS, INSTALADO EM PAREDE - FORNECIMENTO E INSTALAÇÃO</t>
  </si>
  <si>
    <t xml:space="preserve">91850</t>
  </si>
  <si>
    <t xml:space="preserve">18.11</t>
  </si>
  <si>
    <t xml:space="preserve">ELETRODUTO FLEXÍVEL CORRUGADO, PEAD, DN 40 MM (1 1/4"), PARA CIRCUITOS TERMINAIS  - FORNECIMENTO E INSTALAÇÃO</t>
  </si>
  <si>
    <t xml:space="preserve">90447</t>
  </si>
  <si>
    <t xml:space="preserve">18.12</t>
  </si>
  <si>
    <t xml:space="preserve">RASGO EM ALVENARIA PARA ELETRODUTOS COM DIAMETROS MENORES OU IGUAIS A 40 MM</t>
  </si>
  <si>
    <t xml:space="preserve">90456</t>
  </si>
  <si>
    <t xml:space="preserve">18.13</t>
  </si>
  <si>
    <t xml:space="preserve">QUEBRA EM ALVENARIA PARA INSTALAÇÃO DE CAIXA DE TOMADA (4X4 OU 4X2).</t>
  </si>
  <si>
    <r>
      <rPr>
        <b val="true"/>
        <sz val="9"/>
        <rFont val="Times New Roman"/>
        <family val="1"/>
        <charset val="1"/>
      </rPr>
      <t xml:space="preserve">91931</t>
    </r>
    <r>
      <rPr>
        <b val="true"/>
        <sz val="8"/>
        <rFont val="Times New Roman"/>
        <family val="1"/>
        <charset val="1"/>
      </rPr>
      <t xml:space="preserve">(Composição)</t>
    </r>
  </si>
  <si>
    <t xml:space="preserve">18.14</t>
  </si>
  <si>
    <t xml:space="preserve">CABO DE COBRE FLEXÍVEL, ISOLADO, 6 MM², ANTI-CHAMA 0,6/1 KV, PARA CIRCUITOS TERMINAIS - FORNECIMENTO E INSTALAÇÃO</t>
  </si>
  <si>
    <t xml:space="preserve">91926</t>
  </si>
  <si>
    <t xml:space="preserve">18.15</t>
  </si>
  <si>
    <t xml:space="preserve">CABO DE COBRE FLEXÍVEL ISOLADO, 2,5 MM², ANTI-CHAMA 450/750 V, PARA CIRCUITOS TERMINAIS (cores preta, azul e verde) - FORNECIMENTO E INSTALAÇÃO</t>
  </si>
  <si>
    <t xml:space="preserve">91925</t>
  </si>
  <si>
    <t xml:space="preserve">18.16</t>
  </si>
  <si>
    <t xml:space="preserve">CABO DE COBRE FLEXÍVEL ISOLADO, 1,5 MM², ANTI-CHAMA 450/750 V, PARA CIRCUITOS TERMINAIS (cores preta, branco, azul e verde) - FORNECIMENTO E INSTALAÇÃO</t>
  </si>
  <si>
    <t xml:space="preserve">91939</t>
  </si>
  <si>
    <t xml:space="preserve">18.17</t>
  </si>
  <si>
    <t xml:space="preserve">CAIXA RETANGULAR 4” X 2” ( 2 M DO PISO)</t>
  </si>
  <si>
    <t xml:space="preserve">91940</t>
  </si>
  <si>
    <t xml:space="preserve">18.18</t>
  </si>
  <si>
    <t xml:space="preserve">CAIXA RETANGULAR 4” X 2” ( 1,30 DO PISO)</t>
  </si>
  <si>
    <t xml:space="preserve">18.19</t>
  </si>
  <si>
    <t xml:space="preserve">CAIXA RETANGULAR 4” X 2” (0,30 DO PISO)</t>
  </si>
  <si>
    <t xml:space="preserve">92981</t>
  </si>
  <si>
    <t xml:space="preserve">18.20</t>
  </si>
  <si>
    <t xml:space="preserve">CABO DE COBRE FLEXÍVEL ISOLADO PP, 16 MM², ANTI-CHAMA 450/750 V, PARA DISTRIBUIÇÃO - FORNECIMENTO E INSTALAÇÃO</t>
  </si>
  <si>
    <t xml:space="preserve">96985</t>
  </si>
  <si>
    <t xml:space="preserve">18.21</t>
  </si>
  <si>
    <t xml:space="preserve">HASTE DE ATERRAMENTO 5/8 PARA SPDA - FORNECIMENTO E INSTALAÇÃO.</t>
  </si>
  <si>
    <t xml:space="preserve">91952</t>
  </si>
  <si>
    <t xml:space="preserve">18.22</t>
  </si>
  <si>
    <t xml:space="preserve">INTERRUPTOR SIMPLES (1 MÓDULO), 10A/250V, INCLUINDO SUPORTE E PLACA - FORNECIMENTO E INSTALAÇÃO.</t>
  </si>
  <si>
    <t xml:space="preserve">91959</t>
  </si>
  <si>
    <t xml:space="preserve">18.23</t>
  </si>
  <si>
    <t xml:space="preserve">INTERRUPTOR SIMPLES (2 MÓDULOS), 10A/250V, INCLUINDO SUPORTE E PLACA- FORNECIMENTO E INSTALAÇÃO</t>
  </si>
  <si>
    <t xml:space="preserve">97585</t>
  </si>
  <si>
    <t xml:space="preserve">18.24</t>
  </si>
  <si>
    <t xml:space="preserve">LUMINÁRIA TIPO CALHA, DE SOBREPOR, COM 2 LÂMPADAS TUBULARES LED 18 W. FORNECIMENTO E INSTALAÇÃO</t>
  </si>
  <si>
    <t xml:space="preserve">100902</t>
  </si>
  <si>
    <t xml:space="preserve">18.25</t>
  </si>
  <si>
    <t xml:space="preserve">LÂMPADA BULBO LED DE 9/10 W, BASE G13 - FORNECIMENTO E INSTALAÇÃO. </t>
  </si>
  <si>
    <t xml:space="preserve">92001</t>
  </si>
  <si>
    <t xml:space="preserve">18.26</t>
  </si>
  <si>
    <t xml:space="preserve">TOMADA BAIXA DE EMBUTIR (1 MÓDULO), 2P+T 20 A, INCLUINDO SUPORTE E PLACA FORNECIMENTO E INSTALAÇÃO</t>
  </si>
  <si>
    <t xml:space="preserve">98308</t>
  </si>
  <si>
    <t xml:space="preserve">18.27</t>
  </si>
  <si>
    <t xml:space="preserve">TOMADA PARA TELEFONE RJ11 - FORNECIMENTO E INSTALAÇÃO</t>
  </si>
  <si>
    <t xml:space="preserve">98307</t>
  </si>
  <si>
    <t xml:space="preserve">18.28</t>
  </si>
  <si>
    <t xml:space="preserve">TOMADA DE REDE RJ45 - FORNECIMENTO E INSTALAÇÃO</t>
  </si>
  <si>
    <r>
      <rPr>
        <b val="true"/>
        <sz val="9"/>
        <rFont val="Times New Roman"/>
        <family val="1"/>
        <charset val="1"/>
      </rPr>
      <t xml:space="preserve">91873</t>
    </r>
    <r>
      <rPr>
        <b val="true"/>
        <sz val="8"/>
        <rFont val="Times New Roman"/>
        <family val="1"/>
        <charset val="1"/>
      </rPr>
      <t xml:space="preserve">(Composição)</t>
    </r>
  </si>
  <si>
    <t xml:space="preserve">18.29</t>
  </si>
  <si>
    <t xml:space="preserve">ELETRODUTO RÍGIDO ROSCÁVEL, PVC, DN 40 MM (1 1/2"), PARA CIRCUITOS TERMINAIS, INSTALADO EM FORRO - FORNECIMENTO E INSTALAÇÃO.</t>
  </si>
  <si>
    <t xml:space="preserve">100860</t>
  </si>
  <si>
    <t xml:space="preserve">18.30</t>
  </si>
  <si>
    <t xml:space="preserve">CHUVEIRO ELÉTRICO COMUM/DUCHA HIGIÊNICA/TORNEIRA ELÉTRICA CORPO PLÁSTICO FORNECIMENTO E INSTALAÇÃO.</t>
  </si>
  <si>
    <t xml:space="preserve">98301</t>
  </si>
  <si>
    <t xml:space="preserve">18.31</t>
  </si>
  <si>
    <t xml:space="preserve">PATCH PANEL, 24 PORTAS, CATEGORIA 5E, COM RACKS DE 19" E 1 U DE ALTURA (INCLUSIVE ROTEADOR WIRELESS INSTALADO)</t>
  </si>
  <si>
    <t xml:space="preserve">conj.</t>
  </si>
  <si>
    <t xml:space="preserve">98294</t>
  </si>
  <si>
    <t xml:space="preserve">18.32</t>
  </si>
  <si>
    <t xml:space="preserve">CABO ELETRÔNICO CATEGORIA 5E, INSTALADO EM EDIFICAÇÃO RESIDENCIAL</t>
  </si>
  <si>
    <t xml:space="preserve">100557</t>
  </si>
  <si>
    <t xml:space="preserve">18.33</t>
  </si>
  <si>
    <t xml:space="preserve">CAIXA DE PASSAGEM 80X80X15 COM TAMPA, DE SOBREPOR - FORNECIMENTO E INSTALAÇÃO</t>
  </si>
  <si>
    <t xml:space="preserve">101657</t>
  </si>
  <si>
    <t xml:space="preserve">18.34</t>
  </si>
  <si>
    <t xml:space="preserve">LUMINÁRIA DE LED PARA ILUMINAÇÃO PÚBLICA, DE 98 W ATÉ 137 W - FORNECIMENTO E INSTALAÇÃO</t>
  </si>
  <si>
    <t xml:space="preserve">100619</t>
  </si>
  <si>
    <t xml:space="preserve">18.35</t>
  </si>
  <si>
    <t xml:space="preserve">POSTE METÁLICO DECORATIVO PARA JARDIM RETO, EM AÇO TUBULAR  DE 5 METROS DE ALTURA - FORNECIMENTO E INSTALAÇÃO</t>
  </si>
  <si>
    <t xml:space="preserve">97882</t>
  </si>
  <si>
    <t xml:space="preserve">18.36</t>
  </si>
  <si>
    <t xml:space="preserve">CAIXA ENTERRADA ELÉTRICA RETANGULAR, EM CONCRETO PRÉ-MOLDADO, FUNDO COM BRITA, DIMENSÕES INTERNAS 40CMX40CMX40 CM - FORNECIMENTO E INSTALAÇÃO</t>
  </si>
  <si>
    <t xml:space="preserve">SUB-TOTAL</t>
  </si>
  <si>
    <t xml:space="preserve">19.0 CALÇADA  EXTERNA   (PÁTIO)</t>
  </si>
  <si>
    <t xml:space="preserve">19.1</t>
  </si>
  <si>
    <t xml:space="preserve">LASTRO COM MATERIAL GRANULAR, APLICAÇÃO EM PISOS ESPESSURA 2 CM( 438,76 m²)</t>
  </si>
  <si>
    <t xml:space="preserve">19.2</t>
  </si>
  <si>
    <t xml:space="preserve">EXECUÇÃO  PISO DE CONCRETO  ACABAMENTO CONVENCIONAL, ESPESSURA 6 CM  USINADO.( 438,76 m²)</t>
  </si>
  <si>
    <t xml:space="preserve">19.3</t>
  </si>
  <si>
    <t xml:space="preserve">REVESTIMENTO  PARA PISO COM PLACAS TIPO CONCRETO DE DIMENSÕES 45X45CM APLICADA SOBRE CONTRA PISO</t>
  </si>
  <si>
    <t xml:space="preserve">101159</t>
  </si>
  <si>
    <t xml:space="preserve">19.4</t>
  </si>
  <si>
    <t xml:space="preserve">ALVENARIA DE VEDAÇÃO DE BLOCOS CERÂMICOS MACIÇOS DE 5X10X20CM (ESPESSURA 10CM) E ARGAMASSA DE ASSENTAMENTO COM PREPARO EM BETONEIRA. AF_05/2020( MURETA)</t>
  </si>
  <si>
    <t xml:space="preserve">19.5</t>
  </si>
  <si>
    <t xml:space="preserve">CHAPISCO APLICADO EM ALVENARIAS E ESTRUTURAS DE CONCRETO, COM COLHER DE PEDREIRO. ARGAMASSA TRAÇO 1:3 COM PREPARO EM BETONEIRA 400L ( MURETA)</t>
  </si>
  <si>
    <t xml:space="preserve">19.6</t>
  </si>
  <si>
    <t xml:space="preserve">EMBOÇO OU MASSA ÚNICA EM ARGAMASSA TRAÇO 1:2:8, PREPARO MANUAL, APLICADA MANUALMENTE EM PANOS CEGOS DE FACHADA (SEM PRESENÇA DE VÃOS), ESPESSURA DE 35 MM. AF_06/2014 ( MURETA)</t>
  </si>
  <si>
    <t xml:space="preserve">19.7</t>
  </si>
  <si>
    <t xml:space="preserve">APLICAÇÃO MANUAL DE PINTURA COM TINTA LÁTEX ACRÍLICA EM PAREDES, DUAS DEMÃOS( INTERNO E EXTERNO)( MURETA)</t>
  </si>
  <si>
    <t xml:space="preserve">19.8</t>
  </si>
  <si>
    <t xml:space="preserve">PREPARO DO PISO CIMENTADO PARA PINTURA - LIXAMENTO E LIMPEZA. AF_05/20</t>
  </si>
  <si>
    <t xml:space="preserve">102489</t>
  </si>
  <si>
    <t xml:space="preserve">19.9</t>
  </si>
  <si>
    <t xml:space="preserve">PINTURA HIDROFUGANTE COM SILICONE, APLICAÇÃO MANUAL, 2 DEMÃOS.</t>
  </si>
  <si>
    <t xml:space="preserve">COMPOSIÇ</t>
  </si>
  <si>
    <t xml:space="preserve">CORTE DE PISO DE CONCRETO POLIDO </t>
  </si>
  <si>
    <t xml:space="preserve">                                                     20.0     FLOREIRA PÁTIO</t>
  </si>
  <si>
    <t xml:space="preserve">20.1</t>
  </si>
  <si>
    <t xml:space="preserve">ALVENARIA DE VEDAÇÃO DE BLOCOS CERÂMICOS MACIÇOS DE 5X10X20CM (ESPESSURA 10CM) E ARGAMASSA DE ASSENTAMENTO COM PREPARO EM BETONEIRA. AF_05/2020</t>
  </si>
  <si>
    <t xml:space="preserve">20.2</t>
  </si>
  <si>
    <t xml:space="preserve">20.3</t>
  </si>
  <si>
    <t xml:space="preserve">20.4</t>
  </si>
  <si>
    <t xml:space="preserve">20.5</t>
  </si>
  <si>
    <t xml:space="preserve">20.6</t>
  </si>
  <si>
    <t xml:space="preserve">20.7</t>
  </si>
  <si>
    <t xml:space="preserve">ARMAÇÃO DE  VIGA ESTRUTURA CONVENCIONAL DE CONCRETO ARMADO UTILIZANDO AÇO CA-60 DE 5,0 MM – MONTAGEM</t>
  </si>
  <si>
    <t xml:space="preserve">kg</t>
  </si>
  <si>
    <t xml:space="preserve">20.8</t>
  </si>
  <si>
    <t xml:space="preserve">ARMAÇÃO DE  VIGA ESTRUTURA CONVENCIONAL DE CONCRETO ARMADO UTILIZANDO AÇO CA-50 DE 8,0 MM – MONTAGEM</t>
  </si>
  <si>
    <t xml:space="preserve">20.9</t>
  </si>
  <si>
    <t xml:space="preserve">ARMAÇÃO DE  VIGA ESTRUTURA CONVENCIONAL DE CONCRETO ARMADO UTILIZANDO AÇO CA-50 DE 8,0 MM – MONTAGEM( ARMAÇÃO DA LAJE MACIÇA)</t>
  </si>
  <si>
    <t xml:space="preserve">20.10</t>
  </si>
  <si>
    <t xml:space="preserve">FABRICAÇÃO DE FORMA PARA LAJE, EM CHAPA DE MADEIRA COMPENSADA RESINADA</t>
  </si>
  <si>
    <t xml:space="preserve">20.11</t>
  </si>
  <si>
    <t xml:space="preserve">20.12</t>
  </si>
  <si>
    <t xml:space="preserve">20.13</t>
  </si>
  <si>
    <t xml:space="preserve">20.14</t>
  </si>
  <si>
    <t xml:space="preserve">REBOCO APLICADO EM ALVENARIA DE ESTRUTURAS DE CONCRETO COM DESEMPENO.</t>
  </si>
  <si>
    <t xml:space="preserve">IMPERMEABILIZAÇÃO DE SUPERFÍCIE COM EMULSÃO ASFÁLTICA, 2 DEMÃOS</t>
  </si>
  <si>
    <t xml:space="preserve">                                                     21.0     PAVIMENTAÇÃO EXTERNA ( PASSARELA )</t>
  </si>
  <si>
    <t xml:space="preserve">LASTRO COM  MATERIAL GRANULAR, APLICAÇÃO EM  PISOS ESPESSURA 3 CM</t>
  </si>
  <si>
    <t xml:space="preserve">EXECUÇÃO DE PASSEIO  PISO DE CONCRETO COM CONCRETO MOLDADO IN LOCO, USINADO, ACABAMENTO CONVENCIONAL, NÃO ARMADO. 6 CM </t>
  </si>
  <si>
    <t xml:space="preserve">REVESTIMENTO  PARA PISO COM PLACAS TIPO CONCRETO DE DIMENSÕES 45X45CM APLICADA SOBRE CONTRA PISO ( COM ARGAMASSA E REJUNTE)</t>
  </si>
  <si>
    <t xml:space="preserve">22.0 PASSEIO  ( RUA DIOGO ANTONIO FEIJÓ E RUA CIPRIANO BARATA) </t>
  </si>
  <si>
    <t xml:space="preserve">22.1</t>
  </si>
  <si>
    <t xml:space="preserve">LASTRO COM MATERIAL GRANULAR, APLICAÇÃO EM PISOS ESPESSURA 3 CM</t>
  </si>
  <si>
    <t xml:space="preserve">22.2</t>
  </si>
  <si>
    <t xml:space="preserve">EXECUÇÃO DE  CALÇADA COM CONCRETO MOLDADO IN LOCO, USINADO ACABAMENTO CONVENCIONAL,  NÃO ARMADO ESPESSURA 6 CM </t>
  </si>
  <si>
    <t xml:space="preserve">22.3</t>
  </si>
  <si>
    <t xml:space="preserve">23.0 PÓRTICO DE ENTRADA PARA PEDESTRE ( 2 unid)</t>
  </si>
  <si>
    <t xml:space="preserve">23.1</t>
  </si>
  <si>
    <t xml:space="preserve">23.2</t>
  </si>
  <si>
    <t xml:space="preserve">23.3</t>
  </si>
  <si>
    <t xml:space="preserve">23.4</t>
  </si>
  <si>
    <t xml:space="preserve">CONCRETO FCK = 25MPA, TRAÇO 1:2,7:3 (CIMENTO/ AREIA MÉDIA/ BRITA 1) - PREPARO MECÂNICO COM BETONEIRA 400 L (SAPATA ISOLADA)</t>
  </si>
  <si>
    <t xml:space="preserve">23.5</t>
  </si>
  <si>
    <t xml:space="preserve">23.6</t>
  </si>
  <si>
    <t xml:space="preserve">23.7</t>
  </si>
  <si>
    <t xml:space="preserve">23.8</t>
  </si>
  <si>
    <t xml:space="preserve">23.9</t>
  </si>
  <si>
    <t xml:space="preserve">LANÇAMENTO COM USO DE BALDES ADENSAMENTO E ACABAMENTO DE CONCRETO EM  ESTRUTURAS (VIGA BALDRAME)</t>
  </si>
  <si>
    <t xml:space="preserve">23.10</t>
  </si>
  <si>
    <t xml:space="preserve">FABRICAÇÃO DE FÔRMA PARA PILARES E ESTRUTURAS SIMILARES, EM MADEIRA SERRADA, E=25 MM. AF_09/2020</t>
  </si>
  <si>
    <t xml:space="preserve">23.11</t>
  </si>
  <si>
    <t xml:space="preserve">23.12</t>
  </si>
  <si>
    <t xml:space="preserve">ARMAÇÃO DE PILAR DE UMA ESTRUTURA CONVENCIONAL DE CONCRETO ARMADO EM UMA EDIFICAÇÃO TÉRREA OU SOBRADO UTILIZANDO AÇO CA-50 DE 8.0 MM -MONTAGEM</t>
  </si>
  <si>
    <t xml:space="preserve">23.13</t>
  </si>
  <si>
    <t xml:space="preserve"> CONCRETAGEM DE PILARES FCK 25 MPA COM USO DE BOMBA EM EDIFICAÇÃO.</t>
  </si>
  <si>
    <t xml:space="preserve">23.14</t>
  </si>
  <si>
    <t xml:space="preserve">23.15</t>
  </si>
  <si>
    <t xml:space="preserve">ARMAÇÃO DE VIGA AMARRAÇÃO UTILIZANDO  AÇO CA-50 DE 8,0 MM – MONTAGEM</t>
  </si>
  <si>
    <t xml:space="preserve">23.16</t>
  </si>
  <si>
    <t xml:space="preserve">23.17</t>
  </si>
  <si>
    <t xml:space="preserve">23.18</t>
  </si>
  <si>
    <t xml:space="preserve">23.19</t>
  </si>
  <si>
    <t xml:space="preserve">23.20</t>
  </si>
  <si>
    <t xml:space="preserve">IMPERMEABILIZAÇÃO DE SUPERFÍCIE COM ARGAMASSA POLIMÉRICA / MEMBRANA ACRÍLICA, 3 DEMÃOS. AF_06/2018</t>
  </si>
  <si>
    <t xml:space="preserve">23.21</t>
  </si>
  <si>
    <t xml:space="preserve">23.22</t>
  </si>
  <si>
    <t xml:space="preserve">23.23</t>
  </si>
  <si>
    <t xml:space="preserve">23.24</t>
  </si>
  <si>
    <t xml:space="preserve">COBOGO DE CONCRETO COM DIMENSÕES DE 40/40 CM.</t>
  </si>
  <si>
    <t xml:space="preserve">PORTÃO 2 FOLHAS DE FERRO CHATO 3/16 X 7/8 COM 3,35/2,00 COM 3 DOBRADIÇA E FECHADURA COMPLETO</t>
  </si>
  <si>
    <t xml:space="preserve">PORTÃO 2 FOLHAS DE FERRO CHATO 3/16 X 7/8 COM 2,75/2,00 COM 6 DOBRADIÇA E FECHADURA COMPLETO</t>
  </si>
  <si>
    <t xml:space="preserve">REFORMA</t>
  </si>
  <si>
    <t xml:space="preserve">1.0 PAVIMENTAÇÃO BANHEIROS</t>
  </si>
  <si>
    <t xml:space="preserve">DEMOLIÇÃO DE REVESTIMENTO CERÂMICO, DE FORMA MANUAL, SEM REAPROVEITAMENTO. AF_12/2017</t>
  </si>
  <si>
    <t xml:space="preserve">2.0 INSTALAÇÃO  HIDROSANITÁRIAS  ( EQUIPAMENTOS SANITARIOS)</t>
  </si>
  <si>
    <t xml:space="preserve">REMOÇÃO DE LOUÇAS, DE FORMA MANUAL, SEM REAPROVEITAMENTO. AF_12/2017 UN ( </t>
  </si>
  <si>
    <t xml:space="preserve">REMOÇÃO DE ACESSÓRIOS, DE FORMA MANUAL, SEM REAPROVEITAMENTO. AF_12/20</t>
  </si>
  <si>
    <t xml:space="preserve">ENGATE FLEXÍVEL EM PLÁSTICO BRANCO, 1/2 X 30CM - FORNECIMENTO E INSTALAÇÃO ( PARA CUBAS)</t>
  </si>
  <si>
    <t xml:space="preserve">2.4</t>
  </si>
  <si>
    <t xml:space="preserve">VASO SANITÁRIO SIFONADO COM CAIXA ACOPLADA LOUÇA BRANCA - PADRÃO MÉDIO,INCLUSO ENGATE FLEXÍVEL EM METAL CROMADO, 1/2 X 40CM - FORNECIMENTO E INSTALAÇÃO. AF_01/2020</t>
  </si>
  <si>
    <t xml:space="preserve">2.5</t>
  </si>
  <si>
    <t xml:space="preserve">2.6</t>
  </si>
  <si>
    <t xml:space="preserve">2.7</t>
  </si>
  <si>
    <t xml:space="preserve">2.8</t>
  </si>
  <si>
    <t xml:space="preserve">GRANITO , POLIDO, TIPO ANDORINHA/ QUARTZ/ CASTELO/ CORUMBA – (BANCADA BANHEIRO, 1,60/0,55M( 2 UNID)</t>
  </si>
  <si>
    <t xml:space="preserve">2.9</t>
  </si>
  <si>
    <t xml:space="preserve">ESPELHO CRISTAL E = 4 MM  2X1 ( 2 UNID.)</t>
  </si>
  <si>
    <t xml:space="preserve">3.0 INSTALAÇÕES ÁGUA FRIA</t>
  </si>
  <si>
    <t xml:space="preserve">3.1</t>
  </si>
  <si>
    <t xml:space="preserve">REGISTRO DE GAVETA BRUTO, LATÃO, ROSCÁVEL, 1/2", (25MM) COM ACABAMENTO E CANOPLA CROMADOS. FORNECIDO E INSTALADO EM RAMAL DE ÁGUA. AF_12/2014</t>
  </si>
  <si>
    <t xml:space="preserve">3.2</t>
  </si>
  <si>
    <t xml:space="preserve">(COMPOSIÇÃO REPRESENTATIVA) DO SERVIÇO DE INSTALAÇÃO TUBOS DE PVC, SOLDÁVEL, ÁGUA FRIA, DN 25 MM (INSTALADO EM RAMAL, SUB-RAMAL, RAMAL DE DISTRIBUIÇÃO OU PRUMADA), INCLUSIVE CONEXÕES, CORTES E FIXAÇÕES, PARA PRÉDIOS. AF_10/2015</t>
  </si>
  <si>
    <t xml:space="preserve">3.3</t>
  </si>
  <si>
    <t xml:space="preserve">3.4</t>
  </si>
  <si>
    <t xml:space="preserve">3.5</t>
  </si>
  <si>
    <t xml:space="preserve">DEMOLIÇÃO DE ARGAMASSAS, DE FORMA MANUAL, SEM REAPROVEITAMENTO </t>
  </si>
  <si>
    <t xml:space="preserve">3.6</t>
  </si>
  <si>
    <t xml:space="preserve">REMOÇÃO DE TUBULAÇÕES (TUBOS E CONEXÕES) DE ÁGUA FRIA, DE FORMA MANUAL</t>
  </si>
  <si>
    <t xml:space="preserve">4.0 INSTALAÇÕES  ESGOTO</t>
  </si>
  <si>
    <t xml:space="preserve">4.2</t>
  </si>
  <si>
    <t xml:space="preserve">4.3</t>
  </si>
  <si>
    <t xml:space="preserve">4.4</t>
  </si>
  <si>
    <t xml:space="preserve">5.0 PORTAS  BANHEIRO</t>
  </si>
  <si>
    <t xml:space="preserve">5.1</t>
  </si>
  <si>
    <t xml:space="preserve">REMOÇÃO DE PORTAS, DE FORMA MANUAL, SEM REAPROVEITAMENTO. AF_12/2017  ( 8 PORTAS DO BANHO)</t>
  </si>
  <si>
    <t xml:space="preserve">5.2</t>
  </si>
  <si>
    <t xml:space="preserve">5.3</t>
  </si>
  <si>
    <t xml:space="preserve">REFORMA DE FOLHA DE  PORTA DE MADEIRA ( 0,80/2,10)M ( BANHO)</t>
  </si>
  <si>
    <t xml:space="preserve">5.4</t>
  </si>
  <si>
    <r>
      <rPr>
        <sz val="9"/>
        <rFont val="Times New Roman"/>
        <family val="1"/>
        <charset val="1"/>
      </rPr>
      <t xml:space="preserve">RECOLOCAÇÃO DE FOLHAS DE PORTA DE MADEIRA LEVE OU MÉDIA DE 90CM DE LAR </t>
    </r>
    <r>
      <rPr>
        <sz val="9"/>
        <color rgb="FF000000"/>
        <rFont val="Times New Roman"/>
        <family val="1"/>
        <charset val="1"/>
      </rPr>
      <t xml:space="preserve">GURA, CONSIDERANDO REAPROVEITAMENTO DO MATERIAL. AF_12/2019</t>
    </r>
  </si>
  <si>
    <t xml:space="preserve">5.5</t>
  </si>
  <si>
    <t xml:space="preserve">DOBRADIÇA EM AÇO/FERRO, 3" X 21/2", E=1,9 A 2MM, SEN ANEL, CROMADO OU ZINCADO, TAMPA BOLA, COM PARAFUSOS. AF_12/2019</t>
  </si>
  <si>
    <t xml:space="preserve">5.6</t>
  </si>
  <si>
    <t xml:space="preserve">FECHADURA DE EMBUTIR PARA PORTA DE BANHEIRO COMPLETA ACABAMENTO PADRÃO MÉDIO, INCLUSO EXECUÇÃO DE FURO - FORNECIMENTO E INSTALAÇÃO.</t>
  </si>
  <si>
    <t xml:space="preserve">6.0 REVESTIMENTO  INTERNO DE PAREDES  ( BANHEIRO)</t>
  </si>
  <si>
    <t xml:space="preserve">6.1</t>
  </si>
  <si>
    <t xml:space="preserve">6.2</t>
  </si>
  <si>
    <t xml:space="preserve">6.3</t>
  </si>
  <si>
    <t xml:space="preserve">7.0 REVESTIMENTO  PAVIMENTAÇÃO  (CIRCULAÇÃO TÉRREO)</t>
  </si>
  <si>
    <t xml:space="preserve">8.0 PINTURA </t>
  </si>
  <si>
    <t xml:space="preserve">8.1 PINTURA PAREDE INTERNA </t>
  </si>
  <si>
    <t xml:space="preserve">8.1.1</t>
  </si>
  <si>
    <t xml:space="preserve">APLICAÇÃO E LIXAMENTO DE FUNDO SELADOR ACRÍLICO EM PAREDES, DUAS DEMÃO. </t>
  </si>
  <si>
    <t xml:space="preserve">8.1.2</t>
  </si>
  <si>
    <t xml:space="preserve">8.1.3</t>
  </si>
  <si>
    <t xml:space="preserve">APLICAÇÃO MANUAL DE PINTURA COM TINTA LÁTEX ACRÍLICA EM PAREDES, DUAS DEMÃOS( INTERNO )</t>
  </si>
  <si>
    <t xml:space="preserve">8.1.4</t>
  </si>
  <si>
    <t xml:space="preserve">8.1.5</t>
  </si>
  <si>
    <t xml:space="preserve">100758</t>
  </si>
  <si>
    <t xml:space="preserve">8.1.6</t>
  </si>
  <si>
    <t xml:space="preserve">PINTURA COM TINTA ALQUÍDICA DE ACABAMENTO (ESMALTE SINTÉTICO ACETINADO) APLICADA A ROLO OU PINCEL SOBRE SUPERFÍCIES METÁLICAS (EXCETO PERFIL ( JANELAS METÁLICAS)</t>
  </si>
  <si>
    <t xml:space="preserve">102228</t>
  </si>
  <si>
    <t xml:space="preserve">8.1.7</t>
  </si>
  <si>
    <r>
      <rPr>
        <sz val="9"/>
        <color rgb="FF000000"/>
        <rFont val="Times New Roman"/>
        <family val="1"/>
        <charset val="1"/>
      </rPr>
      <t xml:space="preserve">PINTURA TINTA DE ACABAMENTO (PIGMENTADA) ESMALTE SINTÉTICO FOSCO EM M</t>
    </r>
    <r>
      <rPr>
        <sz val="9"/>
        <color rgb="FF1C1C1C"/>
        <rFont val="Times New Roman"/>
        <family val="1"/>
        <charset val="1"/>
      </rPr>
      <t xml:space="preserve">ADEIRA, 3 DEMÃOS. AF_01/2021 ( PORTAS DE MADEIRA)</t>
    </r>
  </si>
  <si>
    <t xml:space="preserve">8.2 PINTURA PAREDE  EXTERNA</t>
  </si>
  <si>
    <t xml:space="preserve">8.2.1</t>
  </si>
  <si>
    <t xml:space="preserve">8.2.2</t>
  </si>
  <si>
    <t xml:space="preserve">APLICAÇÃO MANUAL DE PINTURA COM TINTA LÁTEX ACRÍLICA EM PAREDES, DUAS DEMÃOS(  EXTERNO)</t>
  </si>
  <si>
    <t xml:space="preserve">8.2.3</t>
  </si>
  <si>
    <t xml:space="preserve">8.3 PINTURA LAJE  FORRO  </t>
  </si>
  <si>
    <t xml:space="preserve">8.3.1</t>
  </si>
  <si>
    <t xml:space="preserve">8.3.2</t>
  </si>
  <si>
    <t xml:space="preserve">8.3.3</t>
  </si>
  <si>
    <t xml:space="preserve">9.0 INSTALAÇÃO ELETRICA </t>
  </si>
  <si>
    <t xml:space="preserve">9.1</t>
  </si>
  <si>
    <t xml:space="preserve">CAIXA RETANGULAR 4" X 2" BAIXA (0,30 M DO PISO), PVC, INSTALADA EM PAREDE - FORNECIMENTO E INSTALAÇÃO (sistema X)</t>
  </si>
  <si>
    <t xml:space="preserve">9.2</t>
  </si>
  <si>
    <t xml:space="preserve">9.3</t>
  </si>
  <si>
    <t xml:space="preserve">9.4</t>
  </si>
  <si>
    <t xml:space="preserve">9.5</t>
  </si>
  <si>
    <t xml:space="preserve">9.6</t>
  </si>
  <si>
    <t xml:space="preserve">9.7</t>
  </si>
  <si>
    <t xml:space="preserve">9.8</t>
  </si>
  <si>
    <t xml:space="preserve">9.10</t>
  </si>
  <si>
    <t xml:space="preserve">9.11</t>
  </si>
  <si>
    <t xml:space="preserve">CAIXA RETANGULAR 4” X 2” ( 1,30) PISO</t>
  </si>
  <si>
    <t xml:space="preserve">9.12</t>
  </si>
  <si>
    <t xml:space="preserve">CAIXA RETANGULAR 4” X 2” (0,30) PISO</t>
  </si>
  <si>
    <t xml:space="preserve">9.13</t>
  </si>
  <si>
    <t xml:space="preserve">9.14</t>
  </si>
  <si>
    <t xml:space="preserve">9.15</t>
  </si>
  <si>
    <t xml:space="preserve">9.16</t>
  </si>
  <si>
    <t xml:space="preserve">91967</t>
  </si>
  <si>
    <t xml:space="preserve">9.17</t>
  </si>
  <si>
    <t xml:space="preserve">INTERRUPTOR SIMPLES (3 MÓDULOS), 10A/250V, INCLUINDO SUPORTE E PLACA - FORNECIMENTO E INSTALAÇÃO.</t>
  </si>
  <si>
    <t xml:space="preserve">9.18</t>
  </si>
  <si>
    <t xml:space="preserve">9.20</t>
  </si>
  <si>
    <t xml:space="preserve">9.21</t>
  </si>
  <si>
    <t xml:space="preserve">9.22</t>
  </si>
  <si>
    <t xml:space="preserve">93144</t>
  </si>
  <si>
    <t xml:space="preserve">PONTO DE UTILIZAÇÃO DE EQUIPAMENTOS ELÉTRICOS, RESIDENCIAL, INCLUINDO SUPORTE E PLACA, CAIXA ELÉTRICA, ELETRODUTO, CABO, RASGO, QUEBRA E CHUMBAMENTO (PARA AR CONDICIONADO)</t>
  </si>
  <si>
    <t xml:space="preserve">9.23</t>
  </si>
  <si>
    <t xml:space="preserve">9.24</t>
  </si>
  <si>
    <t xml:space="preserve">91862</t>
  </si>
  <si>
    <t xml:space="preserve">9.25</t>
  </si>
  <si>
    <t xml:space="preserve">ELETRODUTO RÍGIDO ROSCÁVEL, PVC, DN 20 MM (1/2"), PARA CIRCUITOS TERMINAIS, INSTALADO EM FORRO - FORNECIMENTO E INSTALAÇÃO.</t>
  </si>
  <si>
    <t xml:space="preserve">91185</t>
  </si>
  <si>
    <t xml:space="preserve">9.26</t>
  </si>
  <si>
    <t xml:space="preserve">FIXAÇÃO DE TUBOS HORIZONTAIS DE PVC, COM DIÂMETROS MENORES OU IGUAIS A 40 MM, COM ABRAÇADEIRA METÁLICA FLEXÍVEL, 18 MM, FIXADA NA PAREDE OU LAJE</t>
  </si>
  <si>
    <t xml:space="preserve">10.0  PASSEIO  E RAMPA ( RUA DIOGO ANTONIO FEIJÓ) </t>
  </si>
  <si>
    <t xml:space="preserve">EXECUÇÃO DE  CALÇADA COM CONCRETO MOLDADO IN LOCO, USINADO ACABAMENTO CONVENCIONAL,  NÃO ARMADO ESPESSURA 4CM </t>
  </si>
  <si>
    <t xml:space="preserve">10.4</t>
  </si>
  <si>
    <t xml:space="preserve">                                                     11.0   PAVIMENTAÇÃO EXTERNA ( PASSARELA E CALÇADA ACESSO CIPRIANO BARATA )</t>
  </si>
  <si>
    <t xml:space="preserve">11.1</t>
  </si>
  <si>
    <t xml:space="preserve">11.2</t>
  </si>
  <si>
    <t xml:space="preserve">11.3</t>
  </si>
  <si>
    <t xml:space="preserve">11.4</t>
  </si>
  <si>
    <t xml:space="preserve">                                                     12.0   MOURÕES</t>
  </si>
  <si>
    <t xml:space="preserve">REFORMA DE MOURÃO DE CONCRETO ARMADO DE 0,10/010/ 2,30 METROS </t>
  </si>
  <si>
    <t xml:space="preserve">REFORMA DE MOURÃO DE CONCRETO DE 0,10/010/ 4,00 METROS </t>
  </si>
  <si>
    <t xml:space="preserve">APLICAÇÃO DE FUNDO SELADOR ACRÍLICO EM MOURÃO, UMA DEMÃO. </t>
  </si>
  <si>
    <t xml:space="preserve">APLICAÇÃO MANUAL DE PINTURA COM TINTA LÁTEX ACRÍLICA EM MOURÃO. DUAS DEMÃOS</t>
  </si>
  <si>
    <t xml:space="preserve">                                                     13.0  TELA DE ARAME</t>
  </si>
  <si>
    <t xml:space="preserve">ESTICAR TELA DE ARAME COM 2 METROS DE ALTURA E COLOCAR 2 FIO DE ARAME GALVANIZADO NUMERO 14</t>
  </si>
  <si>
    <t xml:space="preserve">FORNECER E FIXAR COM CONCRETO CICLÓPICO 2 MOURÕES DE CONCRETO PRÉ MOLDADO DE 10/10/2,80 ( PARA FIXAÇÃO DO PORTÃO DE CORRER</t>
  </si>
  <si>
    <t xml:space="preserve">RETIRAR,  RELOCAR E PINTAR  PORTÃO METÁLICO DE CORRER DE 3,30/2,20 METROS</t>
  </si>
  <si>
    <t xml:space="preserve">                                                     14.0  REVESTIMENTO DE MURO EXTERNO (PASSEIO CIPRIANO BARATA)</t>
  </si>
  <si>
    <t xml:space="preserve">CHAPISCO APLICADO EM ALVENARIAS E ESTRUTURAS DE CONCRETO, COM COLHER DE PEDREIRO. ARGAMASSA TRAÇO 1:3 COM PREPARO EM BETONEIRA 400L COMPRIMENTO 55 METROS ALTURA MÉDIA 40 CM</t>
  </si>
  <si>
    <t xml:space="preserve">MASSA ÚNICA, PARA RECEBIMENTO DE PINTURA, EM ARGAMASSA TRAÇO 1:2:8,</t>
  </si>
  <si>
    <t xml:space="preserve">15.0 SERVIÇOS FINAIS </t>
  </si>
  <si>
    <t xml:space="preserve">CARGA MANUAL DE ENTULHO EM CAÇAMBA DE 5 M³</t>
  </si>
  <si>
    <t xml:space="preserve">LIMPEZA DE SUPERFÍCIE COM JATO DE ALTA PRESSÃO(  PASSARELA, CALÇADA EXTERNA)</t>
  </si>
  <si>
    <t xml:space="preserve">LIMPEZA DE CERÂMICA COM VASOURA A SECO</t>
  </si>
  <si>
    <t xml:space="preserve">LIMPEZA DE REVESTIMENTO CERÂMICO EM PAREDE COM  PANO ÚMIDO</t>
  </si>
  <si>
    <t xml:space="preserve">SOMA TOTAL</t>
  </si>
  <si>
    <t xml:space="preserve">TRÊS PASSOS, 31 DE JANEIRO DE 2022.</t>
  </si>
  <si>
    <t xml:space="preserve">_________________________________</t>
  </si>
  <si>
    <t xml:space="preserve">________________________________</t>
  </si>
  <si>
    <t xml:space="preserve">Janete H. Bourscheid </t>
  </si>
  <si>
    <t xml:space="preserve">Ronaldo S. Funchal</t>
  </si>
  <si>
    <t xml:space="preserve">Eng. civil CREA 101919</t>
  </si>
  <si>
    <t xml:space="preserve">Eng. eletrico CREA 046943</t>
  </si>
  <si>
    <t xml:space="preserve">_____________________________</t>
  </si>
  <si>
    <t xml:space="preserve">Luis Gustavo Grafitti</t>
  </si>
  <si>
    <t xml:space="preserve">                  Lauro Mohr</t>
  </si>
  <si>
    <t xml:space="preserve">Secretario da educação </t>
  </si>
  <si>
    <t xml:space="preserve">Secretário de obras e viação</t>
  </si>
  <si>
    <t xml:space="preserve">CRONOGRAMA FÍSICO/FINANCEIRO UAB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</si>
  <si>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AMPLIAÇÃO E REFORMA  UAB </t>
    </r>
  </si>
  <si>
    <t xml:space="preserve">ENDEREÇO: RUA CIPRIANO BARATA, Nº 239</t>
  </si>
  <si>
    <t xml:space="preserve">CRONOGRAMA FISICO FINANCEIRO</t>
  </si>
  <si>
    <t xml:space="preserve">Projetos / Mês</t>
  </si>
  <si>
    <t xml:space="preserve">%</t>
  </si>
  <si>
    <t xml:space="preserve">Total / Serviços</t>
  </si>
  <si>
    <t xml:space="preserve">Mês 1</t>
  </si>
  <si>
    <t xml:space="preserve">Mês 2</t>
  </si>
  <si>
    <t xml:space="preserve">Mês 3</t>
  </si>
  <si>
    <t xml:space="preserve">Mês 4</t>
  </si>
  <si>
    <t xml:space="preserve">Mês 5</t>
  </si>
  <si>
    <t xml:space="preserve">AMPLIAÇÃO</t>
  </si>
  <si>
    <t xml:space="preserve">9.0REVESTIMENTO DE PAREDE</t>
  </si>
  <si>
    <t xml:space="preserve">13.0 PPCI</t>
  </si>
  <si>
    <t xml:space="preserve">TOTAL AMPLIAÇÃO</t>
  </si>
  <si>
    <t xml:space="preserve">14.0 INSTALAÇÕES ELETRICAS</t>
  </si>
  <si>
    <t xml:space="preserve">TOTAL REFORMA</t>
  </si>
  <si>
    <t xml:space="preserve">TOTAL ACUMULADO</t>
  </si>
  <si>
    <t xml:space="preserve">Três Passos,   janeiro  de 2021</t>
  </si>
  <si>
    <t xml:space="preserve">____________________________________________</t>
  </si>
  <si>
    <t xml:space="preserve">Prefeito Municipal Arlei Luis Tomazoni</t>
  </si>
  <si>
    <t xml:space="preserve">Secretario Municipal de Obras e Viação Lauro Mohr</t>
  </si>
  <si>
    <t xml:space="preserve"> Eng. Civil Janete H. Bourscheid</t>
  </si>
  <si>
    <t xml:space="preserve"> Eng. Eletr. Ronaldo Funchal</t>
  </si>
  <si>
    <t xml:space="preserve">CREA 101919-D</t>
  </si>
  <si>
    <t xml:space="preserve">CREA 46.943 D</t>
  </si>
  <si>
    <t xml:space="preserve">COTAÇÃO</t>
  </si>
  <si>
    <t xml:space="preserve">14.32</t>
  </si>
  <si>
    <t xml:space="preserve">EXAUSTOR AR COM MOTOR ELÉTRICO MONOFÁSICO, POTÊNCIA 1/3 HP/220 V 30 CM</t>
  </si>
  <si>
    <t xml:space="preserve">unid.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</si>
</sst>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%"/>
    <numFmt numFmtId="166" formatCode="_(* #,##0.00_);_(* \(#,##0.00\);_(* \-??_);_(@_)"/>
    <numFmt numFmtId="167" formatCode="&quot;R$ &quot;#,##0.00"/>
    <numFmt numFmtId="168" formatCode="0.00%"/>
    <numFmt numFmtId="169" formatCode="[$R$-416]\ #,##0.00;[RED]\-[$R$-416]\ #,##0.00"/>
    <numFmt numFmtId="170" formatCode="0.00"/>
    <numFmt numFmtId="171" formatCode="#,##0.00"/>
    <numFmt numFmtId="172" formatCode="@"/>
    <numFmt numFmtId="173" formatCode="_-* #,##0.00_-;\-* #,##0.00_-;_-* \-??_-;_-@_-"/>
    <numFmt numFmtId="174" formatCode="General"/>
    <numFmt numFmtId="175" formatCode="[$R$-416]\ #,##0.00;\-[$R$-416]\ #,##0.00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8"/>
      <name val="Times New Roman"/>
      <family val="1"/>
      <charset val="1"/>
    </font>
    <font>
      <sz val="7"/>
      <color rgb="FF000000"/>
      <name val="Arial"/>
      <family val="2"/>
      <charset val="1"/>
    </font>
    <font>
      <b val="true"/>
      <sz val="9"/>
      <name val="Times New Roman"/>
      <family val="1"/>
      <charset val="1"/>
    </font>
    <font>
      <sz val="9"/>
      <color rgb="FF111111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1"/>
      <color rgb="FFC9211E"/>
      <name val="Calibri"/>
      <family val="2"/>
      <charset val="1"/>
    </font>
    <font>
      <sz val="8"/>
      <color rgb="FF000000"/>
      <name val="Times New Roman"/>
      <family val="1"/>
      <charset val="1"/>
    </font>
    <font>
      <b val="true"/>
      <sz val="8"/>
      <name val="Times New Roman"/>
      <family val="1"/>
      <charset val="1"/>
    </font>
    <font>
      <sz val="9"/>
      <color rgb="FF1C1C1C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C9211E"/>
      <name val="Times New Roman"/>
      <family val="1"/>
      <charset val="1"/>
    </font>
    <font>
      <sz val="10"/>
      <color rgb="FFFF4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9"/>
      <name val="Book Antiqua"/>
      <family val="1"/>
      <charset val="1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C9211E"/>
      </patternFill>
    </fill>
    <fill>
      <patternFill patternType="solid">
        <fgColor rgb="FFFFFFFF"/>
        <bgColor rgb="FFFFFFCC"/>
      </patternFill>
    </fill>
    <fill>
      <patternFill patternType="solid">
        <fgColor rgb="FF34CBB6"/>
        <bgColor rgb="FF00CCFF"/>
      </patternFill>
    </fill>
    <fill>
      <patternFill patternType="solid">
        <fgColor rgb="FFD0CECE"/>
        <bgColor rgb="FFCCCCCC"/>
      </patternFill>
    </fill>
    <fill>
      <patternFill patternType="solid">
        <fgColor rgb="FFFFDBB6"/>
        <bgColor rgb="FFD9D9D9"/>
      </patternFill>
    </fill>
    <fill>
      <patternFill patternType="solid">
        <fgColor rgb="FF8FAADC"/>
        <bgColor rgb="FF729FCF"/>
      </patternFill>
    </fill>
    <fill>
      <patternFill patternType="solid">
        <fgColor rgb="FF729FCF"/>
        <bgColor rgb="FF8FAADC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8FAAD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>
        <color rgb="FFD9D9D9"/>
      </right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2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2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72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8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8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8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8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8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8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1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10" xfId="2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72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7" fillId="3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2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8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3" fontId="8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3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3" fillId="3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3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3" fillId="3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3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3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3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19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23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3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2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23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2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0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2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8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2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dxfs count="5"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  <dxf>
      <font>
        <name val="Calibri"/>
        <charset val="1"/>
        <family val="0"/>
        <color rgb="FF00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29FCF"/>
      <rgbColor rgb="FF8FAADC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4000"/>
      <rgbColor rgb="FF666699"/>
      <rgbColor rgb="FFB2B2B2"/>
      <rgbColor rgb="FF003366"/>
      <rgbColor rgb="FF339966"/>
      <rgbColor rgb="FF111111"/>
      <rgbColor rgb="FF333300"/>
      <rgbColor rgb="FFC9211E"/>
      <rgbColor rgb="FF993366"/>
      <rgbColor rgb="FF333399"/>
      <rgbColor rgb="FF1C1C1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48" activeCellId="0" sqref="F448"/>
    </sheetView>
  </sheetViews>
  <sheetFormatPr defaultRowHeight="15" zeroHeight="false" outlineLevelRow="1" outlineLevelCol="0"/>
  <cols>
    <col collapsed="false" customWidth="true" hidden="false" outlineLevel="0" max="1" min="1" style="1" width="12.29"/>
    <col collapsed="false" customWidth="true" hidden="false" outlineLevel="0" max="2" min="2" style="1" width="8.71"/>
    <col collapsed="false" customWidth="true" hidden="false" outlineLevel="0" max="3" min="3" style="1" width="42.86"/>
    <col collapsed="false" customWidth="true" hidden="false" outlineLevel="0" max="5" min="4" style="1" width="8.71"/>
    <col collapsed="false" customWidth="true" hidden="false" outlineLevel="0" max="6" min="6" style="2" width="12.86"/>
    <col collapsed="false" customWidth="true" hidden="false" outlineLevel="0" max="7" min="7" style="1" width="10.42"/>
    <col collapsed="false" customWidth="true" hidden="false" outlineLevel="0" max="8" min="8" style="1" width="10.29"/>
    <col collapsed="false" customWidth="true" hidden="false" outlineLevel="0" max="9" min="9" style="1" width="11.14"/>
    <col collapsed="false" customWidth="true" hidden="false" outlineLevel="0" max="10" min="10" style="3" width="20.3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1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false" ht="15" hidden="false" customHeight="fals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customFormat="false" ht="15" hidden="false" customHeight="false" outlineLevel="0" collapsed="false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customFormat="false" ht="15" hidden="false" customHeight="false" outlineLevel="0" collapsed="false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customFormat="false" ht="15" hidden="false" customHeight="false" outlineLevel="0" collapsed="false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7"/>
    </row>
    <row r="7" customFormat="false" ht="15" hidden="false" customHeight="false" outlineLevel="0" collapsed="false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</row>
    <row r="9" customFormat="false" ht="15" hidden="false" customHeight="false" outlineLevel="0" collapsed="false">
      <c r="A9" s="6" t="s">
        <v>7</v>
      </c>
      <c r="B9" s="6"/>
      <c r="C9" s="6"/>
      <c r="D9" s="6"/>
      <c r="E9" s="6"/>
      <c r="F9" s="6"/>
      <c r="G9" s="6"/>
      <c r="H9" s="6"/>
      <c r="I9" s="6"/>
      <c r="J9" s="6"/>
    </row>
    <row r="10" customFormat="false" ht="15" hidden="false" customHeight="true" outlineLevel="0" collapsed="false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9" t="s">
        <v>13</v>
      </c>
      <c r="G10" s="8" t="s">
        <v>14</v>
      </c>
      <c r="H10" s="8" t="s">
        <v>15</v>
      </c>
      <c r="I10" s="8" t="s">
        <v>16</v>
      </c>
      <c r="J10" s="10" t="s">
        <v>17</v>
      </c>
    </row>
    <row r="11" customFormat="false" ht="15" hidden="false" customHeight="false" outlineLevel="0" collapsed="false">
      <c r="A11" s="8"/>
      <c r="B11" s="8"/>
      <c r="C11" s="8"/>
      <c r="D11" s="8"/>
      <c r="E11" s="8"/>
      <c r="F11" s="9"/>
      <c r="G11" s="11" t="n">
        <v>0.2496</v>
      </c>
      <c r="H11" s="8"/>
      <c r="I11" s="8"/>
      <c r="J11" s="10"/>
    </row>
    <row r="12" customFormat="false" ht="18.75" hidden="false" customHeight="false" outlineLevel="0" collapsed="false">
      <c r="A12" s="12" t="s">
        <v>18</v>
      </c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15" hidden="false" customHeight="false" outlineLevel="0" collapsed="false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</row>
    <row r="14" customFormat="false" ht="24" hidden="false" customHeight="false" outlineLevel="0" collapsed="false">
      <c r="A14" s="6" t="n">
        <v>98524</v>
      </c>
      <c r="B14" s="6" t="s">
        <v>20</v>
      </c>
      <c r="C14" s="8" t="s">
        <v>21</v>
      </c>
      <c r="D14" s="6" t="s">
        <v>22</v>
      </c>
      <c r="E14" s="6" t="n">
        <v>69.8</v>
      </c>
      <c r="F14" s="14" t="n">
        <v>2.92</v>
      </c>
      <c r="G14" s="15" t="n">
        <f aca="false">ROUND((F14*(1+$G$11)),2)</f>
        <v>3.65</v>
      </c>
      <c r="H14" s="16" t="n">
        <f aca="false">J14*0.6</f>
        <v>152.862</v>
      </c>
      <c r="I14" s="16" t="n">
        <f aca="false">J14*0.4</f>
        <v>101.908</v>
      </c>
      <c r="J14" s="15" t="n">
        <f aca="false">G14*E14</f>
        <v>254.77</v>
      </c>
    </row>
    <row r="15" customFormat="false" ht="36" hidden="false" customHeight="false" outlineLevel="0" collapsed="false">
      <c r="A15" s="6" t="n">
        <v>93584</v>
      </c>
      <c r="B15" s="6" t="s">
        <v>23</v>
      </c>
      <c r="C15" s="8" t="s">
        <v>24</v>
      </c>
      <c r="D15" s="6" t="s">
        <v>22</v>
      </c>
      <c r="E15" s="6" t="n">
        <v>15</v>
      </c>
      <c r="F15" s="17" t="n">
        <v>818.41</v>
      </c>
      <c r="G15" s="15" t="n">
        <f aca="false">ROUND((F15*(1+$G$11)),2)</f>
        <v>1022.69</v>
      </c>
      <c r="H15" s="16" t="n">
        <f aca="false">J15*0.6</f>
        <v>9204.21</v>
      </c>
      <c r="I15" s="16" t="n">
        <f aca="false">J15*0.4</f>
        <v>6136.14</v>
      </c>
      <c r="J15" s="15" t="n">
        <f aca="false">G15*E15</f>
        <v>15340.35</v>
      </c>
    </row>
    <row r="16" customFormat="false" ht="15" hidden="false" customHeight="false" outlineLevel="0" collapsed="false">
      <c r="A16" s="6" t="n">
        <v>98459</v>
      </c>
      <c r="B16" s="6" t="s">
        <v>25</v>
      </c>
      <c r="C16" s="8" t="s">
        <v>26</v>
      </c>
      <c r="D16" s="6" t="s">
        <v>22</v>
      </c>
      <c r="E16" s="6" t="n">
        <v>6.6</v>
      </c>
      <c r="F16" s="17" t="n">
        <v>95.57</v>
      </c>
      <c r="G16" s="15" t="n">
        <f aca="false">ROUND((F16*(1+$G$11)),2)</f>
        <v>119.42</v>
      </c>
      <c r="H16" s="16" t="n">
        <f aca="false">J16*0.6</f>
        <v>472.9032</v>
      </c>
      <c r="I16" s="16" t="n">
        <f aca="false">J16*0.4</f>
        <v>315.2688</v>
      </c>
      <c r="J16" s="15" t="n">
        <f aca="false">G16*E16</f>
        <v>788.172</v>
      </c>
    </row>
    <row r="17" s="19" customFormat="true" ht="33.75" hidden="false" customHeight="false" outlineLevel="0" collapsed="false">
      <c r="A17" s="18" t="n">
        <v>4813</v>
      </c>
      <c r="B17" s="6" t="s">
        <v>27</v>
      </c>
      <c r="C17" s="19" t="s">
        <v>28</v>
      </c>
      <c r="D17" s="6" t="s">
        <v>22</v>
      </c>
      <c r="E17" s="6" t="n">
        <v>2.88</v>
      </c>
      <c r="F17" s="14" t="n">
        <v>225</v>
      </c>
      <c r="G17" s="15" t="n">
        <f aca="false">ROUND((F17*(1+$G$11)),2)</f>
        <v>281.16</v>
      </c>
      <c r="H17" s="16" t="n">
        <f aca="false">J17*0.6</f>
        <v>485.84448</v>
      </c>
      <c r="I17" s="16" t="n">
        <f aca="false">J17*0.4</f>
        <v>323.89632</v>
      </c>
      <c r="J17" s="15" t="n">
        <f aca="false">G17*E17</f>
        <v>809.7408</v>
      </c>
    </row>
    <row r="18" customFormat="false" ht="15" hidden="false" customHeight="false" outlineLevel="0" collapsed="false">
      <c r="A18" s="20"/>
      <c r="B18" s="20"/>
      <c r="C18" s="20"/>
      <c r="D18" s="20"/>
      <c r="E18" s="20"/>
      <c r="F18" s="20"/>
      <c r="G18" s="20"/>
      <c r="H18" s="20"/>
      <c r="I18" s="21" t="s">
        <v>29</v>
      </c>
      <c r="J18" s="22" t="n">
        <f aca="false">SUM(J14:J17)</f>
        <v>17193.0328</v>
      </c>
    </row>
    <row r="19" customFormat="false" ht="15" hidden="false" customHeight="false" outlineLevel="0" collapsed="false">
      <c r="A19" s="13" t="s">
        <v>30</v>
      </c>
      <c r="B19" s="13"/>
      <c r="C19" s="13"/>
      <c r="D19" s="13"/>
      <c r="E19" s="13"/>
      <c r="F19" s="13"/>
      <c r="G19" s="13"/>
      <c r="H19" s="13" t="n">
        <f aca="false">J19*0.6</f>
        <v>0</v>
      </c>
      <c r="I19" s="13"/>
      <c r="J19" s="13"/>
    </row>
    <row r="20" s="25" customFormat="true" ht="24" hidden="false" customHeight="false" outlineLevel="0" collapsed="false">
      <c r="A20" s="6" t="n">
        <v>99059</v>
      </c>
      <c r="B20" s="6" t="s">
        <v>31</v>
      </c>
      <c r="C20" s="23" t="s">
        <v>32</v>
      </c>
      <c r="D20" s="24" t="s">
        <v>33</v>
      </c>
      <c r="E20" s="24" t="n">
        <v>53.65</v>
      </c>
      <c r="F20" s="17" t="n">
        <v>44.87</v>
      </c>
      <c r="G20" s="15" t="n">
        <f aca="false">ROUND((F20*(1+$G$11)),2)</f>
        <v>56.07</v>
      </c>
      <c r="H20" s="16" t="n">
        <f aca="false">J20*0.6</f>
        <v>1804.8933</v>
      </c>
      <c r="I20" s="16" t="n">
        <f aca="false">J20*0.4</f>
        <v>1203.2622</v>
      </c>
      <c r="J20" s="15" t="n">
        <f aca="false">G20*E20</f>
        <v>3008.1555</v>
      </c>
    </row>
    <row r="21" s="25" customFormat="true" ht="36" hidden="false" customHeight="false" outlineLevel="0" collapsed="false">
      <c r="A21" s="6" t="n">
        <v>96520</v>
      </c>
      <c r="B21" s="6" t="s">
        <v>34</v>
      </c>
      <c r="C21" s="23" t="s">
        <v>35</v>
      </c>
      <c r="D21" s="24" t="s">
        <v>36</v>
      </c>
      <c r="E21" s="24" t="n">
        <v>1.46</v>
      </c>
      <c r="F21" s="17" t="n">
        <v>90.01</v>
      </c>
      <c r="G21" s="15" t="n">
        <f aca="false">ROUND((F21*(1+$G$11)),2)</f>
        <v>112.48</v>
      </c>
      <c r="H21" s="16" t="n">
        <f aca="false">J21*0.6</f>
        <v>98.53248</v>
      </c>
      <c r="I21" s="16" t="n">
        <f aca="false">J21*0.4</f>
        <v>65.68832</v>
      </c>
      <c r="J21" s="15" t="n">
        <f aca="false">G21*E21</f>
        <v>164.2208</v>
      </c>
    </row>
    <row r="22" customFormat="false" ht="48" hidden="false" customHeight="false" outlineLevel="0" collapsed="false">
      <c r="A22" s="6" t="n">
        <v>96385</v>
      </c>
      <c r="B22" s="6" t="s">
        <v>37</v>
      </c>
      <c r="C22" s="23" t="s">
        <v>38</v>
      </c>
      <c r="D22" s="24" t="s">
        <v>36</v>
      </c>
      <c r="E22" s="24" t="n">
        <v>16.22</v>
      </c>
      <c r="F22" s="17" t="n">
        <v>9.67</v>
      </c>
      <c r="G22" s="15" t="n">
        <f aca="false">ROUND((F22*(1+$G$11)),2)</f>
        <v>12.08</v>
      </c>
      <c r="H22" s="16" t="n">
        <f aca="false">J22*0.6</f>
        <v>117.56256</v>
      </c>
      <c r="I22" s="16" t="n">
        <f aca="false">J22*0.4</f>
        <v>78.37504</v>
      </c>
      <c r="J22" s="15" t="n">
        <f aca="false">G22*E22</f>
        <v>195.9376</v>
      </c>
    </row>
    <row r="23" customFormat="false" ht="15" hidden="false" customHeight="false" outlineLevel="0" collapsed="false">
      <c r="A23" s="20"/>
      <c r="B23" s="20"/>
      <c r="C23" s="20"/>
      <c r="D23" s="20"/>
      <c r="E23" s="20"/>
      <c r="F23" s="20"/>
      <c r="G23" s="20"/>
      <c r="H23" s="20"/>
      <c r="I23" s="21" t="s">
        <v>29</v>
      </c>
      <c r="J23" s="22" t="n">
        <f aca="false">SUM(J20:J22)</f>
        <v>3368.3139</v>
      </c>
    </row>
    <row r="24" customFormat="false" ht="15" hidden="false" customHeight="false" outlineLevel="0" collapsed="false">
      <c r="A24" s="13" t="s">
        <v>39</v>
      </c>
      <c r="B24" s="13"/>
      <c r="C24" s="13"/>
      <c r="D24" s="13"/>
      <c r="E24" s="13"/>
      <c r="F24" s="13"/>
      <c r="G24" s="13"/>
      <c r="H24" s="13"/>
      <c r="I24" s="13"/>
      <c r="J24" s="13"/>
    </row>
    <row r="25" customFormat="false" ht="15" hidden="false" customHeight="false" outlineLevel="0" collapsed="false">
      <c r="A25" s="26"/>
      <c r="B25" s="26"/>
      <c r="C25" s="26" t="s">
        <v>40</v>
      </c>
      <c r="D25" s="26"/>
      <c r="E25" s="26"/>
      <c r="F25" s="27"/>
      <c r="G25" s="26"/>
      <c r="H25" s="26"/>
      <c r="I25" s="26"/>
      <c r="J25" s="28"/>
    </row>
    <row r="26" customFormat="false" ht="48" hidden="false" customHeight="false" outlineLevel="1" collapsed="false">
      <c r="A26" s="6" t="n">
        <v>94965</v>
      </c>
      <c r="B26" s="23" t="s">
        <v>41</v>
      </c>
      <c r="C26" s="23" t="s">
        <v>42</v>
      </c>
      <c r="D26" s="24" t="s">
        <v>36</v>
      </c>
      <c r="E26" s="29" t="n">
        <v>1.46</v>
      </c>
      <c r="F26" s="17" t="n">
        <v>424.45</v>
      </c>
      <c r="G26" s="15" t="n">
        <f aca="false">ROUND((F26*(1+$G$11)),2)</f>
        <v>530.39</v>
      </c>
      <c r="H26" s="24" t="n">
        <f aca="false">J26*0.6</f>
        <v>464.62164</v>
      </c>
      <c r="I26" s="24" t="n">
        <f aca="false">J26*0.4</f>
        <v>309.74776</v>
      </c>
      <c r="J26" s="15" t="n">
        <f aca="false">G26*E26</f>
        <v>774.3694</v>
      </c>
    </row>
    <row r="27" s="25" customFormat="true" ht="36" hidden="false" customHeight="false" outlineLevel="0" collapsed="false">
      <c r="A27" s="6" t="n">
        <v>92873</v>
      </c>
      <c r="B27" s="6" t="s">
        <v>43</v>
      </c>
      <c r="C27" s="23" t="s">
        <v>44</v>
      </c>
      <c r="D27" s="6" t="s">
        <v>36</v>
      </c>
      <c r="E27" s="24" t="n">
        <v>1.46</v>
      </c>
      <c r="F27" s="17" t="n">
        <v>189.86</v>
      </c>
      <c r="G27" s="15" t="n">
        <f aca="false">ROUND((F27*(1+$G$11)),2)</f>
        <v>237.25</v>
      </c>
      <c r="H27" s="24" t="n">
        <f aca="false">J27*0.6</f>
        <v>207.831</v>
      </c>
      <c r="I27" s="24" t="n">
        <f aca="false">J27*0.4</f>
        <v>138.554</v>
      </c>
      <c r="J27" s="15" t="n">
        <f aca="false">G27*E27</f>
        <v>346.385</v>
      </c>
    </row>
    <row r="28" s="25" customFormat="true" ht="36" hidden="false" customHeight="false" outlineLevel="0" collapsed="false">
      <c r="A28" s="30" t="n">
        <v>96545</v>
      </c>
      <c r="B28" s="23" t="s">
        <v>45</v>
      </c>
      <c r="C28" s="23" t="s">
        <v>46</v>
      </c>
      <c r="D28" s="24" t="s">
        <v>47</v>
      </c>
      <c r="E28" s="29" t="n">
        <v>9.48</v>
      </c>
      <c r="F28" s="17" t="n">
        <v>16.26</v>
      </c>
      <c r="G28" s="15" t="n">
        <f aca="false">ROUND((F28*(1+$G$11)),2)</f>
        <v>20.32</v>
      </c>
      <c r="H28" s="16" t="n">
        <f aca="false">J28*0.6</f>
        <v>115.58016</v>
      </c>
      <c r="I28" s="16" t="n">
        <f aca="false">J28*0.4</f>
        <v>77.05344</v>
      </c>
      <c r="J28" s="15" t="n">
        <f aca="false">G28*E28</f>
        <v>192.6336</v>
      </c>
    </row>
    <row r="29" customFormat="false" ht="15" hidden="false" customHeight="false" outlineLevel="0" collapsed="false">
      <c r="A29" s="20"/>
      <c r="B29" s="20"/>
      <c r="C29" s="20"/>
      <c r="D29" s="20"/>
      <c r="E29" s="20"/>
      <c r="F29" s="20"/>
      <c r="G29" s="20"/>
      <c r="H29" s="20"/>
      <c r="I29" s="21" t="s">
        <v>29</v>
      </c>
      <c r="J29" s="22" t="n">
        <f aca="false">SUM(J26:J28)</f>
        <v>1313.388</v>
      </c>
    </row>
    <row r="30" customFormat="false" ht="15" hidden="false" customHeight="false" outlineLevel="0" collapsed="false">
      <c r="A30" s="26"/>
      <c r="B30" s="31"/>
      <c r="C30" s="32" t="s">
        <v>48</v>
      </c>
      <c r="D30" s="33"/>
      <c r="E30" s="34"/>
      <c r="F30" s="35"/>
      <c r="G30" s="36"/>
      <c r="H30" s="37"/>
      <c r="I30" s="37"/>
      <c r="J30" s="38"/>
    </row>
    <row r="31" s="25" customFormat="true" ht="48" hidden="false" customHeight="false" outlineLevel="0" collapsed="false">
      <c r="A31" s="6" t="n">
        <v>94965</v>
      </c>
      <c r="B31" s="23" t="s">
        <v>49</v>
      </c>
      <c r="C31" s="23" t="s">
        <v>42</v>
      </c>
      <c r="D31" s="24" t="s">
        <v>36</v>
      </c>
      <c r="E31" s="29" t="n">
        <v>2.17</v>
      </c>
      <c r="F31" s="14" t="n">
        <v>424.45</v>
      </c>
      <c r="G31" s="15" t="n">
        <f aca="false">ROUND((F31*(1+$G$11)),2)</f>
        <v>530.39</v>
      </c>
      <c r="H31" s="24" t="n">
        <f aca="false">J31*0.6</f>
        <v>690.56778</v>
      </c>
      <c r="I31" s="24" t="n">
        <f aca="false">J31*0.4</f>
        <v>460.37852</v>
      </c>
      <c r="J31" s="15" t="n">
        <f aca="false">G31*E31</f>
        <v>1150.9463</v>
      </c>
    </row>
    <row r="32" s="25" customFormat="true" ht="36" hidden="false" customHeight="false" outlineLevel="0" collapsed="false">
      <c r="A32" s="6" t="n">
        <v>92873</v>
      </c>
      <c r="B32" s="6" t="s">
        <v>50</v>
      </c>
      <c r="C32" s="23" t="s">
        <v>51</v>
      </c>
      <c r="D32" s="6" t="s">
        <v>36</v>
      </c>
      <c r="E32" s="24" t="n">
        <f aca="false">E31</f>
        <v>2.17</v>
      </c>
      <c r="F32" s="14" t="n">
        <v>189.86</v>
      </c>
      <c r="G32" s="15" t="n">
        <f aca="false">ROUND((F32*(1+$G$11)),2)</f>
        <v>237.25</v>
      </c>
      <c r="H32" s="24" t="n">
        <f aca="false">J32*0.6</f>
        <v>308.8995</v>
      </c>
      <c r="I32" s="24" t="n">
        <f aca="false">J32*0.4</f>
        <v>205.933</v>
      </c>
      <c r="J32" s="15" t="n">
        <f aca="false">G32*E32</f>
        <v>514.8325</v>
      </c>
    </row>
    <row r="33" s="25" customFormat="true" ht="24" hidden="false" customHeight="false" outlineLevel="0" collapsed="false">
      <c r="A33" s="5" t="n">
        <v>92265</v>
      </c>
      <c r="B33" s="23" t="s">
        <v>52</v>
      </c>
      <c r="C33" s="23" t="s">
        <v>53</v>
      </c>
      <c r="D33" s="24" t="s">
        <v>22</v>
      </c>
      <c r="E33" s="29" t="n">
        <v>31.47</v>
      </c>
      <c r="F33" s="14" t="n">
        <v>131.31</v>
      </c>
      <c r="G33" s="15" t="n">
        <f aca="false">ROUND((F33*(1+$G$11)),2)</f>
        <v>164.08</v>
      </c>
      <c r="H33" s="24" t="n">
        <f aca="false">J33*0.6</f>
        <v>3098.15856</v>
      </c>
      <c r="I33" s="16" t="n">
        <f aca="false">J33*0.4</f>
        <v>2065.43904</v>
      </c>
      <c r="J33" s="15" t="n">
        <f aca="false">G33*E33</f>
        <v>5163.5976</v>
      </c>
    </row>
    <row r="34" s="25" customFormat="true" ht="24" hidden="false" customHeight="false" outlineLevel="0" collapsed="false">
      <c r="A34" s="5" t="n">
        <v>96546</v>
      </c>
      <c r="B34" s="23" t="s">
        <v>54</v>
      </c>
      <c r="C34" s="23" t="s">
        <v>55</v>
      </c>
      <c r="D34" s="24" t="s">
        <v>47</v>
      </c>
      <c r="E34" s="29" t="n">
        <v>59.2</v>
      </c>
      <c r="F34" s="14" t="n">
        <v>14.57</v>
      </c>
      <c r="G34" s="15" t="n">
        <f aca="false">ROUND((F34*(1+$G$11)),2)</f>
        <v>18.21</v>
      </c>
      <c r="H34" s="16" t="n">
        <f aca="false">J34*0.6</f>
        <v>646.8192</v>
      </c>
      <c r="I34" s="16" t="n">
        <f aca="false">J34*0.4</f>
        <v>431.2128</v>
      </c>
      <c r="J34" s="15" t="n">
        <f aca="false">G34*E34</f>
        <v>1078.032</v>
      </c>
    </row>
    <row r="35" s="25" customFormat="true" ht="36" hidden="false" customHeight="false" outlineLevel="0" collapsed="false">
      <c r="A35" s="5" t="n">
        <v>96545</v>
      </c>
      <c r="B35" s="23" t="s">
        <v>56</v>
      </c>
      <c r="C35" s="8" t="s">
        <v>57</v>
      </c>
      <c r="D35" s="24" t="s">
        <v>47</v>
      </c>
      <c r="E35" s="29" t="n">
        <v>37.9</v>
      </c>
      <c r="F35" s="14" t="n">
        <v>16.26</v>
      </c>
      <c r="G35" s="15" t="n">
        <f aca="false">ROUND((F35*(1+$G$11)),2)</f>
        <v>20.32</v>
      </c>
      <c r="H35" s="16" t="n">
        <f aca="false">J35*0.6</f>
        <v>462.0768</v>
      </c>
      <c r="I35" s="16" t="n">
        <f aca="false">J35*0.4</f>
        <v>308.0512</v>
      </c>
      <c r="J35" s="15" t="n">
        <f aca="false">G35*E35</f>
        <v>770.128</v>
      </c>
    </row>
    <row r="36" s="25" customFormat="true" ht="48" hidden="false" customHeight="false" outlineLevel="0" collapsed="false">
      <c r="A36" s="6" t="n">
        <v>92775</v>
      </c>
      <c r="B36" s="23" t="s">
        <v>58</v>
      </c>
      <c r="C36" s="23" t="s">
        <v>59</v>
      </c>
      <c r="D36" s="24" t="s">
        <v>47</v>
      </c>
      <c r="E36" s="29" t="n">
        <v>42.32</v>
      </c>
      <c r="F36" s="14" t="n">
        <v>18.51</v>
      </c>
      <c r="G36" s="15" t="n">
        <f aca="false">ROUND((F36*(1+$G$11)),2)</f>
        <v>23.13</v>
      </c>
      <c r="H36" s="16" t="n">
        <f aca="false">J36*0.6</f>
        <v>587.31696</v>
      </c>
      <c r="I36" s="16" t="n">
        <f aca="false">J36*0.4</f>
        <v>391.54464</v>
      </c>
      <c r="J36" s="15" t="n">
        <f aca="false">G36*E36</f>
        <v>978.8616</v>
      </c>
    </row>
    <row r="37" s="25" customFormat="true" ht="15" hidden="false" customHeight="false" outlineLevel="0" collapsed="false">
      <c r="A37" s="20"/>
      <c r="B37" s="20"/>
      <c r="C37" s="20"/>
      <c r="D37" s="20"/>
      <c r="E37" s="20"/>
      <c r="F37" s="20"/>
      <c r="G37" s="20"/>
      <c r="H37" s="20"/>
      <c r="I37" s="21" t="s">
        <v>29</v>
      </c>
      <c r="J37" s="22" t="n">
        <f aca="false">SUM(J31:J36)</f>
        <v>9656.398</v>
      </c>
    </row>
    <row r="38" s="25" customFormat="true" ht="15" hidden="false" customHeight="false" outlineLevel="0" collapsed="false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</row>
    <row r="39" s="25" customFormat="true" ht="36" hidden="false" customHeight="false" outlineLevel="0" collapsed="false">
      <c r="A39" s="6" t="n">
        <v>98557</v>
      </c>
      <c r="B39" s="23" t="s">
        <v>61</v>
      </c>
      <c r="C39" s="8" t="s">
        <v>62</v>
      </c>
      <c r="D39" s="24" t="s">
        <v>22</v>
      </c>
      <c r="E39" s="29" t="n">
        <v>40.22</v>
      </c>
      <c r="F39" s="14" t="n">
        <v>41.66</v>
      </c>
      <c r="G39" s="15" t="n">
        <f aca="false">ROUND((F39*(1+$G$11)),2)</f>
        <v>52.06</v>
      </c>
      <c r="H39" s="39" t="n">
        <f aca="false">J39*0.6</f>
        <v>1256.31192</v>
      </c>
      <c r="I39" s="39" t="n">
        <f aca="false">J39*0.4</f>
        <v>837.54128</v>
      </c>
      <c r="J39" s="15" t="n">
        <f aca="false">G39*E39</f>
        <v>2093.8532</v>
      </c>
    </row>
    <row r="40" s="25" customFormat="true" ht="15" hidden="false" customHeight="false" outlineLevel="0" collapsed="false">
      <c r="A40" s="20"/>
      <c r="B40" s="20"/>
      <c r="C40" s="20"/>
      <c r="D40" s="20"/>
      <c r="E40" s="20"/>
      <c r="F40" s="20"/>
      <c r="G40" s="20"/>
      <c r="H40" s="20"/>
      <c r="I40" s="21" t="s">
        <v>29</v>
      </c>
      <c r="J40" s="22" t="n">
        <f aca="false">SUM(J39:J39)</f>
        <v>2093.8532</v>
      </c>
    </row>
    <row r="41" s="25" customFormat="true" ht="15" hidden="false" customHeight="false" outlineLevel="0" collapsed="false">
      <c r="A41" s="13" t="s">
        <v>63</v>
      </c>
      <c r="B41" s="13"/>
      <c r="C41" s="13"/>
      <c r="D41" s="13"/>
      <c r="E41" s="13"/>
      <c r="F41" s="13"/>
      <c r="G41" s="13"/>
      <c r="H41" s="13"/>
      <c r="I41" s="13"/>
      <c r="J41" s="13"/>
    </row>
    <row r="42" s="25" customFormat="true" ht="15" hidden="false" customHeight="false" outlineLevel="0" collapsed="false">
      <c r="A42" s="26"/>
      <c r="B42" s="26"/>
      <c r="C42" s="26" t="s">
        <v>64</v>
      </c>
      <c r="D42" s="26"/>
      <c r="E42" s="26"/>
      <c r="F42" s="27"/>
      <c r="G42" s="26"/>
      <c r="H42" s="26"/>
      <c r="I42" s="26"/>
      <c r="J42" s="28"/>
    </row>
    <row r="43" s="25" customFormat="true" ht="24" hidden="false" customHeight="false" outlineLevel="0" collapsed="false">
      <c r="A43" s="6" t="n">
        <v>92720</v>
      </c>
      <c r="B43" s="40" t="s">
        <v>65</v>
      </c>
      <c r="C43" s="9" t="s">
        <v>66</v>
      </c>
      <c r="D43" s="40" t="s">
        <v>36</v>
      </c>
      <c r="E43" s="41" t="n">
        <v>8.49</v>
      </c>
      <c r="F43" s="17" t="n">
        <v>508.33</v>
      </c>
      <c r="G43" s="15" t="n">
        <f aca="false">ROUND((F43*(1+$G$11)),2)</f>
        <v>635.21</v>
      </c>
      <c r="H43" s="41" t="n">
        <f aca="false">J43*0.6</f>
        <v>3235.75974</v>
      </c>
      <c r="I43" s="41" t="n">
        <f aca="false">J43*0.4</f>
        <v>2157.17316</v>
      </c>
      <c r="J43" s="42" t="n">
        <f aca="false">G43*E43</f>
        <v>5392.9329</v>
      </c>
    </row>
    <row r="44" s="25" customFormat="true" ht="48" hidden="false" customHeight="false" outlineLevel="0" collapsed="false">
      <c r="A44" s="6" t="n">
        <v>92263</v>
      </c>
      <c r="B44" s="6" t="s">
        <v>67</v>
      </c>
      <c r="C44" s="8" t="s">
        <v>68</v>
      </c>
      <c r="D44" s="6" t="s">
        <v>22</v>
      </c>
      <c r="E44" s="29" t="n">
        <v>115.29</v>
      </c>
      <c r="F44" s="17" t="n">
        <v>172.27</v>
      </c>
      <c r="G44" s="15" t="n">
        <f aca="false">ROUND((F44*(1+$G$11)),2)</f>
        <v>215.27</v>
      </c>
      <c r="H44" s="29" t="n">
        <f aca="false">J44*0.6</f>
        <v>14891.08698</v>
      </c>
      <c r="I44" s="29" t="n">
        <f aca="false">J44*0.4</f>
        <v>9927.39132</v>
      </c>
      <c r="J44" s="15" t="n">
        <f aca="false">G44*E44</f>
        <v>24818.4783</v>
      </c>
    </row>
    <row r="45" s="25" customFormat="true" ht="48" hidden="false" customHeight="false" outlineLevel="0" collapsed="false">
      <c r="A45" s="6" t="n">
        <v>92775</v>
      </c>
      <c r="B45" s="23" t="s">
        <v>69</v>
      </c>
      <c r="C45" s="8" t="s">
        <v>70</v>
      </c>
      <c r="D45" s="24" t="s">
        <v>47</v>
      </c>
      <c r="E45" s="29" t="n">
        <v>162.54</v>
      </c>
      <c r="F45" s="17" t="n">
        <v>18.51</v>
      </c>
      <c r="G45" s="15" t="n">
        <f aca="false">ROUND((F45*(1+$G$11)),2)</f>
        <v>23.13</v>
      </c>
      <c r="H45" s="16" t="n">
        <f aca="false">J45*0.6</f>
        <v>2255.73012</v>
      </c>
      <c r="I45" s="16" t="n">
        <f aca="false">J45*0.4</f>
        <v>1503.82008</v>
      </c>
      <c r="J45" s="15" t="n">
        <f aca="false">G45*E45</f>
        <v>3759.5502</v>
      </c>
    </row>
    <row r="46" s="25" customFormat="true" ht="60" hidden="false" customHeight="false" outlineLevel="0" collapsed="false">
      <c r="A46" s="6" t="n">
        <v>92777</v>
      </c>
      <c r="B46" s="23" t="s">
        <v>71</v>
      </c>
      <c r="C46" s="8" t="s">
        <v>72</v>
      </c>
      <c r="D46" s="24" t="s">
        <v>47</v>
      </c>
      <c r="E46" s="29" t="n">
        <v>33.18</v>
      </c>
      <c r="F46" s="17" t="n">
        <v>16.26</v>
      </c>
      <c r="G46" s="15" t="n">
        <f aca="false">ROUND((F46*(1+$G$11)),2)</f>
        <v>20.32</v>
      </c>
      <c r="H46" s="16" t="n">
        <f aca="false">J46*0.6</f>
        <v>404.53056</v>
      </c>
      <c r="I46" s="16" t="n">
        <f aca="false">J46*0.4</f>
        <v>269.68704</v>
      </c>
      <c r="J46" s="15" t="n">
        <f aca="false">G46*E46</f>
        <v>674.2176</v>
      </c>
    </row>
    <row r="47" s="25" customFormat="true" ht="60" hidden="false" customHeight="false" outlineLevel="0" collapsed="false">
      <c r="A47" s="6" t="n">
        <v>92778</v>
      </c>
      <c r="B47" s="6" t="s">
        <v>73</v>
      </c>
      <c r="C47" s="8" t="s">
        <v>74</v>
      </c>
      <c r="D47" s="6" t="s">
        <v>47</v>
      </c>
      <c r="E47" s="24" t="n">
        <v>377.4</v>
      </c>
      <c r="F47" s="17" t="n">
        <v>14.49</v>
      </c>
      <c r="G47" s="15" t="n">
        <f aca="false">ROUND((F47*(1+$G$11)),2)</f>
        <v>18.11</v>
      </c>
      <c r="H47" s="24" t="n">
        <f aca="false">J47*0.6</f>
        <v>4100.8284</v>
      </c>
      <c r="I47" s="24" t="n">
        <f aca="false">J47*0.4</f>
        <v>2733.8856</v>
      </c>
      <c r="J47" s="15" t="n">
        <f aca="false">G47*E47</f>
        <v>6834.714</v>
      </c>
    </row>
    <row r="48" s="25" customFormat="true" ht="60" hidden="false" customHeight="false" outlineLevel="0" collapsed="false">
      <c r="A48" s="6" t="n">
        <v>92779</v>
      </c>
      <c r="B48" s="6" t="s">
        <v>75</v>
      </c>
      <c r="C48" s="8" t="s">
        <v>76</v>
      </c>
      <c r="D48" s="6" t="s">
        <v>47</v>
      </c>
      <c r="E48" s="24" t="n">
        <v>150.15</v>
      </c>
      <c r="F48" s="17" t="n">
        <v>12.18</v>
      </c>
      <c r="G48" s="15" t="n">
        <f aca="false">ROUND((F48*(1+$G$11)),2)</f>
        <v>15.22</v>
      </c>
      <c r="H48" s="24" t="n">
        <f aca="false">J48*0.6</f>
        <v>1371.1698</v>
      </c>
      <c r="I48" s="24" t="n">
        <f aca="false">J48*0.4</f>
        <v>914.1132</v>
      </c>
      <c r="J48" s="15" t="n">
        <f aca="false">G48*E48</f>
        <v>2285.283</v>
      </c>
    </row>
    <row r="49" customFormat="false" ht="15" hidden="false" customHeight="false" outlineLevel="0" collapsed="false">
      <c r="A49" s="20"/>
      <c r="B49" s="20"/>
      <c r="C49" s="20"/>
      <c r="D49" s="20"/>
      <c r="E49" s="20"/>
      <c r="F49" s="20"/>
      <c r="G49" s="20"/>
      <c r="H49" s="20"/>
      <c r="I49" s="21" t="s">
        <v>29</v>
      </c>
      <c r="J49" s="22" t="n">
        <f aca="false">SUM(J43:J48)</f>
        <v>43765.176</v>
      </c>
    </row>
    <row r="50" customFormat="false" ht="15" hidden="false" customHeight="false" outlineLevel="0" collapsed="false">
      <c r="A50" s="26"/>
      <c r="B50" s="43"/>
      <c r="C50" s="26" t="s">
        <v>77</v>
      </c>
      <c r="D50" s="26"/>
      <c r="E50" s="33"/>
      <c r="F50" s="44"/>
      <c r="G50" s="36"/>
      <c r="H50" s="33"/>
      <c r="I50" s="33"/>
      <c r="J50" s="38"/>
    </row>
    <row r="51" s="25" customFormat="true" ht="24" hidden="false" customHeight="false" outlineLevel="0" collapsed="false">
      <c r="A51" s="5" t="n">
        <v>92265</v>
      </c>
      <c r="B51" s="23" t="s">
        <v>78</v>
      </c>
      <c r="C51" s="8" t="s">
        <v>53</v>
      </c>
      <c r="D51" s="6" t="s">
        <v>22</v>
      </c>
      <c r="E51" s="29" t="n">
        <v>258.76</v>
      </c>
      <c r="F51" s="17" t="n">
        <v>131.31</v>
      </c>
      <c r="G51" s="15" t="n">
        <f aca="false">ROUND((F51*(1+$G$11)),2)</f>
        <v>164.08</v>
      </c>
      <c r="H51" s="29" t="n">
        <f aca="false">J51*0.6</f>
        <v>25474.40448</v>
      </c>
      <c r="I51" s="29" t="n">
        <f aca="false">J51*0.4</f>
        <v>16982.93632</v>
      </c>
      <c r="J51" s="15" t="n">
        <f aca="false">G51*E51</f>
        <v>42457.3408</v>
      </c>
    </row>
    <row r="52" s="25" customFormat="true" ht="48" hidden="false" customHeight="false" outlineLevel="0" collapsed="false">
      <c r="A52" s="6" t="n">
        <v>92724</v>
      </c>
      <c r="B52" s="40" t="s">
        <v>79</v>
      </c>
      <c r="C52" s="8" t="s">
        <v>80</v>
      </c>
      <c r="D52" s="40" t="s">
        <v>36</v>
      </c>
      <c r="E52" s="45" t="n">
        <v>15.66</v>
      </c>
      <c r="F52" s="17" t="n">
        <v>490.62</v>
      </c>
      <c r="G52" s="15" t="n">
        <f aca="false">ROUND((F52*(1+$G$11)),2)</f>
        <v>613.08</v>
      </c>
      <c r="H52" s="41" t="n">
        <f aca="false">J52*0.6</f>
        <v>5760.49968</v>
      </c>
      <c r="I52" s="41" t="n">
        <f aca="false">J52*0.4</f>
        <v>3840.33312</v>
      </c>
      <c r="J52" s="42" t="n">
        <f aca="false">G52*E52</f>
        <v>9600.8328</v>
      </c>
    </row>
    <row r="53" s="25" customFormat="true" ht="48" hidden="false" customHeight="false" outlineLevel="0" collapsed="false">
      <c r="A53" s="5" t="n">
        <v>92775</v>
      </c>
      <c r="B53" s="23" t="s">
        <v>81</v>
      </c>
      <c r="C53" s="8" t="s">
        <v>82</v>
      </c>
      <c r="D53" s="24" t="s">
        <v>47</v>
      </c>
      <c r="E53" s="29" t="n">
        <v>259.44</v>
      </c>
      <c r="F53" s="17" t="n">
        <v>18.51</v>
      </c>
      <c r="G53" s="15" t="n">
        <f aca="false">ROUND((F53*(1+$G$11)),2)</f>
        <v>23.13</v>
      </c>
      <c r="H53" s="16" t="n">
        <f aca="false">J53*0.6</f>
        <v>3600.50832</v>
      </c>
      <c r="I53" s="16" t="n">
        <f aca="false">J53*0.4</f>
        <v>2400.33888</v>
      </c>
      <c r="J53" s="15" t="n">
        <f aca="false">G53*E53</f>
        <v>6000.8472</v>
      </c>
    </row>
    <row r="54" s="25" customFormat="true" ht="48" hidden="false" customHeight="false" outlineLevel="0" collapsed="false">
      <c r="A54" s="5" t="n">
        <v>92777</v>
      </c>
      <c r="B54" s="23" t="s">
        <v>83</v>
      </c>
      <c r="C54" s="8" t="s">
        <v>84</v>
      </c>
      <c r="D54" s="24" t="s">
        <v>47</v>
      </c>
      <c r="E54" s="29" t="n">
        <v>52.14</v>
      </c>
      <c r="F54" s="17" t="n">
        <v>16.26</v>
      </c>
      <c r="G54" s="15" t="n">
        <f aca="false">ROUND((F54*(1+$G$11)),2)</f>
        <v>20.32</v>
      </c>
      <c r="H54" s="16" t="n">
        <f aca="false">J54*0.6</f>
        <v>635.69088</v>
      </c>
      <c r="I54" s="16" t="n">
        <f aca="false">J54*0.4</f>
        <v>423.79392</v>
      </c>
      <c r="J54" s="15" t="n">
        <f aca="false">G54*E54</f>
        <v>1059.4848</v>
      </c>
    </row>
    <row r="55" s="25" customFormat="true" ht="48" hidden="false" customHeight="false" outlineLevel="0" collapsed="false">
      <c r="A55" s="5" t="n">
        <v>92778</v>
      </c>
      <c r="B55" s="23" t="s">
        <v>56</v>
      </c>
      <c r="C55" s="8" t="s">
        <v>85</v>
      </c>
      <c r="D55" s="24" t="s">
        <v>47</v>
      </c>
      <c r="E55" s="29" t="n">
        <v>791.8</v>
      </c>
      <c r="F55" s="17" t="n">
        <v>14.49</v>
      </c>
      <c r="G55" s="15" t="n">
        <f aca="false">ROUND((F55*(1+$G$11)),2)</f>
        <v>18.11</v>
      </c>
      <c r="H55" s="16" t="n">
        <f aca="false">J55*0.6</f>
        <v>8603.6988</v>
      </c>
      <c r="I55" s="16" t="n">
        <f aca="false">J55*0.4</f>
        <v>5735.7992</v>
      </c>
      <c r="J55" s="15" t="n">
        <f aca="false">G55*E55</f>
        <v>14339.498</v>
      </c>
    </row>
    <row r="56" s="25" customFormat="true" ht="48" hidden="false" customHeight="false" outlineLevel="0" collapsed="false">
      <c r="A56" s="30" t="n">
        <v>92779</v>
      </c>
      <c r="B56" s="23" t="s">
        <v>56</v>
      </c>
      <c r="C56" s="8" t="s">
        <v>86</v>
      </c>
      <c r="D56" s="24" t="s">
        <v>47</v>
      </c>
      <c r="E56" s="29" t="n">
        <v>34.65</v>
      </c>
      <c r="F56" s="17" t="n">
        <v>12.18</v>
      </c>
      <c r="G56" s="15" t="n">
        <f aca="false">ROUND((F56*(1+$G$11)),2)</f>
        <v>15.22</v>
      </c>
      <c r="H56" s="16" t="n">
        <f aca="false">J56*0.6</f>
        <v>316.4238</v>
      </c>
      <c r="I56" s="16" t="n">
        <f aca="false">J56*0.4</f>
        <v>210.9492</v>
      </c>
      <c r="J56" s="15" t="n">
        <f aca="false">G56*E56</f>
        <v>527.373</v>
      </c>
    </row>
    <row r="57" s="25" customFormat="true" ht="15" hidden="false" customHeight="false" outlineLevel="0" collapsed="false">
      <c r="A57" s="20"/>
      <c r="B57" s="20"/>
      <c r="C57" s="20"/>
      <c r="D57" s="20"/>
      <c r="E57" s="20"/>
      <c r="F57" s="20"/>
      <c r="G57" s="20"/>
      <c r="H57" s="20"/>
      <c r="I57" s="21" t="s">
        <v>29</v>
      </c>
      <c r="J57" s="22" t="n">
        <f aca="false">SUM(J51:J56)</f>
        <v>73985.3766</v>
      </c>
    </row>
    <row r="58" s="25" customFormat="true" ht="15" hidden="false" customHeight="false" outlineLevel="0" collapsed="false">
      <c r="A58" s="26"/>
      <c r="B58" s="43"/>
      <c r="C58" s="26" t="s">
        <v>87</v>
      </c>
      <c r="D58" s="43"/>
      <c r="E58" s="46"/>
      <c r="F58" s="44"/>
      <c r="G58" s="36"/>
      <c r="H58" s="33"/>
      <c r="I58" s="33"/>
      <c r="J58" s="38"/>
    </row>
    <row r="59" s="25" customFormat="true" ht="48" hidden="false" customHeight="false" outlineLevel="0" collapsed="false">
      <c r="A59" s="6" t="n">
        <v>101964</v>
      </c>
      <c r="B59" s="6" t="s">
        <v>88</v>
      </c>
      <c r="C59" s="8" t="s">
        <v>89</v>
      </c>
      <c r="D59" s="6" t="s">
        <v>22</v>
      </c>
      <c r="E59" s="24" t="n">
        <v>342.03</v>
      </c>
      <c r="F59" s="47" t="n">
        <v>150.25</v>
      </c>
      <c r="G59" s="15" t="n">
        <f aca="false">ROUND((F59*(1+$G$11)),2)</f>
        <v>187.75</v>
      </c>
      <c r="H59" s="24" t="n">
        <f aca="false">J59*0.6</f>
        <v>38529.6795</v>
      </c>
      <c r="I59" s="24" t="n">
        <f aca="false">J59*0.4</f>
        <v>25686.453</v>
      </c>
      <c r="J59" s="15" t="n">
        <f aca="false">G59*E59</f>
        <v>64216.1325</v>
      </c>
    </row>
    <row r="60" s="25" customFormat="true" ht="15" hidden="false" customHeight="false" outlineLevel="0" collapsed="false">
      <c r="A60" s="20"/>
      <c r="B60" s="20"/>
      <c r="C60" s="20"/>
      <c r="D60" s="20"/>
      <c r="E60" s="20"/>
      <c r="F60" s="20"/>
      <c r="G60" s="20"/>
      <c r="H60" s="20"/>
      <c r="I60" s="21" t="s">
        <v>29</v>
      </c>
      <c r="J60" s="22" t="n">
        <f aca="false">SUM(J59:J59)</f>
        <v>64216.1325</v>
      </c>
    </row>
    <row r="61" s="25" customFormat="true" ht="15" hidden="false" customHeight="false" outlineLevel="0" collapsed="false">
      <c r="A61" s="46"/>
      <c r="B61" s="26"/>
      <c r="C61" s="26" t="s">
        <v>90</v>
      </c>
      <c r="D61" s="26"/>
      <c r="E61" s="26"/>
      <c r="F61" s="27"/>
      <c r="G61" s="26"/>
      <c r="H61" s="26"/>
      <c r="I61" s="26"/>
      <c r="J61" s="28"/>
    </row>
    <row r="62" s="25" customFormat="true" ht="24" hidden="false" customHeight="false" outlineLevel="0" collapsed="false">
      <c r="A62" s="6" t="n">
        <v>93187</v>
      </c>
      <c r="B62" s="6" t="s">
        <v>91</v>
      </c>
      <c r="C62" s="8" t="s">
        <v>92</v>
      </c>
      <c r="D62" s="6" t="s">
        <v>33</v>
      </c>
      <c r="E62" s="24" t="n">
        <v>43.25</v>
      </c>
      <c r="F62" s="14" t="n">
        <v>78.41</v>
      </c>
      <c r="G62" s="15" t="n">
        <f aca="false">ROUND((F62*(1+$G$11)),2)</f>
        <v>97.98</v>
      </c>
      <c r="H62" s="24" t="n">
        <f aca="false">J62*0.6</f>
        <v>2542.581</v>
      </c>
      <c r="I62" s="24" t="n">
        <f aca="false">J62*0.4</f>
        <v>1695.054</v>
      </c>
      <c r="J62" s="15" t="n">
        <f aca="false">G62*E62</f>
        <v>4237.635</v>
      </c>
    </row>
    <row r="63" s="25" customFormat="true" ht="36" hidden="false" customHeight="false" outlineLevel="0" collapsed="false">
      <c r="A63" s="6" t="n">
        <v>93197</v>
      </c>
      <c r="B63" s="6" t="s">
        <v>93</v>
      </c>
      <c r="C63" s="8" t="s">
        <v>94</v>
      </c>
      <c r="D63" s="6" t="s">
        <v>33</v>
      </c>
      <c r="E63" s="24" t="n">
        <v>43.25</v>
      </c>
      <c r="F63" s="14" t="n">
        <v>73.29</v>
      </c>
      <c r="G63" s="15" t="n">
        <f aca="false">ROUND((F63*(1+$G$11)),2)</f>
        <v>91.58</v>
      </c>
      <c r="H63" s="24" t="n">
        <f aca="false">J63*0.6</f>
        <v>2376.501</v>
      </c>
      <c r="I63" s="24" t="n">
        <f aca="false">J63*0.4</f>
        <v>1584.334</v>
      </c>
      <c r="J63" s="15" t="n">
        <f aca="false">G63*E63</f>
        <v>3960.835</v>
      </c>
    </row>
    <row r="64" s="25" customFormat="true" ht="24" hidden="false" customHeight="false" outlineLevel="0" collapsed="false">
      <c r="A64" s="6" t="n">
        <v>93188</v>
      </c>
      <c r="B64" s="6" t="s">
        <v>95</v>
      </c>
      <c r="C64" s="8" t="s">
        <v>96</v>
      </c>
      <c r="D64" s="6" t="s">
        <v>33</v>
      </c>
      <c r="E64" s="24" t="n">
        <v>22.5</v>
      </c>
      <c r="F64" s="14" t="n">
        <v>63.74</v>
      </c>
      <c r="G64" s="15" t="n">
        <f aca="false">ROUND((F64*(1+$G$11)),2)</f>
        <v>79.65</v>
      </c>
      <c r="H64" s="24" t="n">
        <f aca="false">J64*0.6</f>
        <v>1075.275</v>
      </c>
      <c r="I64" s="24" t="n">
        <f aca="false">J64*0.4</f>
        <v>716.85</v>
      </c>
      <c r="J64" s="15" t="n">
        <f aca="false">G64*E64</f>
        <v>1792.125</v>
      </c>
    </row>
    <row r="65" s="25" customFormat="true" ht="36" hidden="false" customHeight="false" outlineLevel="0" collapsed="false">
      <c r="A65" s="6" t="n">
        <v>93204</v>
      </c>
      <c r="B65" s="6" t="s">
        <v>97</v>
      </c>
      <c r="C65" s="8" t="s">
        <v>98</v>
      </c>
      <c r="D65" s="6" t="s">
        <v>33</v>
      </c>
      <c r="E65" s="24" t="n">
        <v>81.8</v>
      </c>
      <c r="F65" s="14" t="n">
        <v>50.85</v>
      </c>
      <c r="G65" s="15" t="n">
        <f aca="false">ROUND((F65*(1+$G$11)),2)</f>
        <v>63.54</v>
      </c>
      <c r="H65" s="24" t="n">
        <f aca="false">J65*0.6</f>
        <v>3118.5432</v>
      </c>
      <c r="I65" s="24" t="n">
        <f aca="false">J65*0.4</f>
        <v>2079.0288</v>
      </c>
      <c r="J65" s="15" t="n">
        <f aca="false">G65*E65</f>
        <v>5197.572</v>
      </c>
    </row>
    <row r="66" s="25" customFormat="true" ht="48" hidden="false" customHeight="false" outlineLevel="0" collapsed="false">
      <c r="A66" s="6" t="n">
        <v>92775</v>
      </c>
      <c r="B66" s="6" t="s">
        <v>99</v>
      </c>
      <c r="C66" s="23" t="s">
        <v>59</v>
      </c>
      <c r="D66" s="24" t="s">
        <v>47</v>
      </c>
      <c r="E66" s="29" t="n">
        <v>154.56</v>
      </c>
      <c r="F66" s="14" t="n">
        <v>18.51</v>
      </c>
      <c r="G66" s="15" t="n">
        <f aca="false">ROUND((F66*(1+$G$11)),2)</f>
        <v>23.13</v>
      </c>
      <c r="H66" s="16" t="n">
        <f aca="false">J66*0.6</f>
        <v>2144.98368</v>
      </c>
      <c r="I66" s="16" t="n">
        <f aca="false">J66*0.4</f>
        <v>1429.98912</v>
      </c>
      <c r="J66" s="15" t="n">
        <f aca="false">G66*E66</f>
        <v>3574.9728</v>
      </c>
    </row>
    <row r="67" s="19" customFormat="true" ht="12" hidden="false" customHeight="false" outlineLevel="0" collapsed="false">
      <c r="A67" s="20"/>
      <c r="B67" s="20"/>
      <c r="C67" s="20"/>
      <c r="D67" s="20"/>
      <c r="E67" s="20"/>
      <c r="F67" s="20"/>
      <c r="G67" s="20"/>
      <c r="H67" s="20"/>
      <c r="I67" s="21" t="s">
        <v>29</v>
      </c>
      <c r="J67" s="22" t="n">
        <f aca="false">SUM(J62:J66)</f>
        <v>18763.1398</v>
      </c>
    </row>
    <row r="68" s="19" customFormat="true" ht="12" hidden="false" customHeight="false" outlineLevel="0" collapsed="false">
      <c r="A68" s="13" t="s">
        <v>100</v>
      </c>
      <c r="B68" s="13"/>
      <c r="C68" s="13"/>
      <c r="D68" s="13"/>
      <c r="E68" s="13"/>
      <c r="F68" s="13"/>
      <c r="G68" s="13"/>
      <c r="H68" s="13"/>
      <c r="I68" s="13"/>
      <c r="J68" s="13"/>
    </row>
    <row r="69" s="19" customFormat="true" ht="12" hidden="false" customHeight="false" outlineLevel="0" collapsed="false">
      <c r="A69" s="26"/>
      <c r="B69" s="26"/>
      <c r="C69" s="26" t="s">
        <v>101</v>
      </c>
      <c r="D69" s="26"/>
      <c r="E69" s="26"/>
      <c r="F69" s="27"/>
      <c r="G69" s="26"/>
      <c r="H69" s="26"/>
      <c r="I69" s="26"/>
      <c r="J69" s="28"/>
    </row>
    <row r="70" s="19" customFormat="true" ht="72" hidden="false" customHeight="false" outlineLevel="0" collapsed="false">
      <c r="A70" s="6" t="n">
        <v>87525</v>
      </c>
      <c r="B70" s="6" t="s">
        <v>102</v>
      </c>
      <c r="C70" s="8" t="s">
        <v>103</v>
      </c>
      <c r="D70" s="6" t="s">
        <v>22</v>
      </c>
      <c r="E70" s="24" t="n">
        <v>403.35</v>
      </c>
      <c r="F70" s="47" t="n">
        <v>140.85</v>
      </c>
      <c r="G70" s="15" t="n">
        <f aca="false">ROUND((F70*(1+$G$11)),2)</f>
        <v>176.01</v>
      </c>
      <c r="H70" s="24" t="n">
        <f aca="false">J70*0.6</f>
        <v>42596.1801</v>
      </c>
      <c r="I70" s="24" t="n">
        <f aca="false">J70*0.4</f>
        <v>28397.4534</v>
      </c>
      <c r="J70" s="15" t="n">
        <f aca="false">G70*E70</f>
        <v>70993.6335</v>
      </c>
    </row>
    <row r="71" s="19" customFormat="true" ht="36" hidden="false" customHeight="false" outlineLevel="0" collapsed="false">
      <c r="A71" s="6" t="n">
        <v>93201</v>
      </c>
      <c r="B71" s="6" t="s">
        <v>104</v>
      </c>
      <c r="C71" s="8" t="s">
        <v>105</v>
      </c>
      <c r="D71" s="6" t="s">
        <v>33</v>
      </c>
      <c r="E71" s="24" t="n">
        <v>120.75</v>
      </c>
      <c r="F71" s="47" t="n">
        <v>5.46</v>
      </c>
      <c r="G71" s="15" t="n">
        <f aca="false">ROUND((F71*(1+$G$11)),2)</f>
        <v>6.82</v>
      </c>
      <c r="H71" s="24" t="n">
        <f aca="false">J71*0.6</f>
        <v>494.109</v>
      </c>
      <c r="I71" s="24" t="n">
        <f aca="false">J71*0.4</f>
        <v>329.406</v>
      </c>
      <c r="J71" s="15" t="n">
        <f aca="false">G71*E71</f>
        <v>823.515</v>
      </c>
    </row>
    <row r="72" s="48" customFormat="true" ht="12" hidden="false" customHeight="false" outlineLevel="0" collapsed="false">
      <c r="A72" s="20"/>
      <c r="B72" s="20"/>
      <c r="C72" s="20"/>
      <c r="D72" s="20"/>
      <c r="E72" s="20"/>
      <c r="F72" s="20"/>
      <c r="G72" s="20"/>
      <c r="H72" s="20"/>
      <c r="I72" s="21" t="s">
        <v>29</v>
      </c>
      <c r="J72" s="22" t="n">
        <f aca="false">SUM(J70:J71)</f>
        <v>71817.1485</v>
      </c>
    </row>
    <row r="73" s="48" customFormat="true" ht="12" hidden="false" customHeight="false" outlineLevel="0" collapsed="false">
      <c r="A73" s="26"/>
      <c r="B73" s="26"/>
      <c r="C73" s="26" t="s">
        <v>106</v>
      </c>
      <c r="D73" s="26"/>
      <c r="E73" s="26"/>
      <c r="F73" s="27"/>
      <c r="G73" s="26"/>
      <c r="H73" s="26"/>
      <c r="I73" s="26"/>
      <c r="J73" s="28"/>
    </row>
    <row r="74" s="19" customFormat="true" ht="72" hidden="false" customHeight="false" outlineLevel="0" collapsed="false">
      <c r="A74" s="6" t="n">
        <v>87521</v>
      </c>
      <c r="B74" s="6" t="s">
        <v>107</v>
      </c>
      <c r="C74" s="8" t="s">
        <v>108</v>
      </c>
      <c r="D74" s="6" t="s">
        <v>22</v>
      </c>
      <c r="E74" s="24" t="n">
        <v>68.6</v>
      </c>
      <c r="F74" s="47" t="n">
        <v>80.23</v>
      </c>
      <c r="G74" s="15" t="n">
        <f aca="false">ROUND((F74*(1+$G$11)),2)</f>
        <v>100.26</v>
      </c>
      <c r="H74" s="24" t="n">
        <f aca="false">J74*0.6</f>
        <v>4126.7016</v>
      </c>
      <c r="I74" s="24" t="n">
        <f aca="false">J74*0.4</f>
        <v>2751.1344</v>
      </c>
      <c r="J74" s="15" t="n">
        <f aca="false">G74*E74</f>
        <v>6877.836</v>
      </c>
    </row>
    <row r="75" s="48" customFormat="true" ht="12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1" t="s">
        <v>29</v>
      </c>
      <c r="J75" s="22" t="n">
        <f aca="false">SUM(J74:J74)</f>
        <v>6877.836</v>
      </c>
    </row>
    <row r="76" s="48" customFormat="true" ht="12" hidden="false" customHeight="false" outlineLevel="0" collapsed="false">
      <c r="A76" s="13" t="s">
        <v>109</v>
      </c>
      <c r="B76" s="13"/>
      <c r="C76" s="13"/>
      <c r="D76" s="13"/>
      <c r="E76" s="13"/>
      <c r="F76" s="13"/>
      <c r="G76" s="13"/>
      <c r="H76" s="13"/>
      <c r="I76" s="13"/>
      <c r="J76" s="13"/>
    </row>
    <row r="77" s="19" customFormat="true" ht="129.2" hidden="false" customHeight="true" outlineLevel="0" collapsed="false">
      <c r="A77" s="14" t="s">
        <v>110</v>
      </c>
      <c r="B77" s="14" t="s">
        <v>111</v>
      </c>
      <c r="C77" s="49" t="s">
        <v>112</v>
      </c>
      <c r="D77" s="14" t="s">
        <v>22</v>
      </c>
      <c r="E77" s="29" t="n">
        <v>1.56</v>
      </c>
      <c r="F77" s="50" t="n">
        <v>750</v>
      </c>
      <c r="G77" s="15" t="n">
        <f aca="false">ROUND((F77*(1+$G$11)),2)</f>
        <v>937.2</v>
      </c>
      <c r="H77" s="24" t="n">
        <f aca="false">J77*0.6</f>
        <v>877.2192</v>
      </c>
      <c r="I77" s="24" t="n">
        <f aca="false">J77*0.4</f>
        <v>584.8128</v>
      </c>
      <c r="J77" s="15" t="n">
        <f aca="false">G77*E77</f>
        <v>1462.032</v>
      </c>
    </row>
    <row r="78" s="19" customFormat="true" ht="129.2" hidden="false" customHeight="true" outlineLevel="0" collapsed="false">
      <c r="A78" s="14" t="s">
        <v>110</v>
      </c>
      <c r="B78" s="14" t="s">
        <v>113</v>
      </c>
      <c r="C78" s="49" t="s">
        <v>114</v>
      </c>
      <c r="D78" s="14" t="s">
        <v>22</v>
      </c>
      <c r="E78" s="29" t="n">
        <v>1.2</v>
      </c>
      <c r="F78" s="50" t="n">
        <v>750</v>
      </c>
      <c r="G78" s="15" t="n">
        <f aca="false">ROUND((F78*(1+$G$11)),2)</f>
        <v>937.2</v>
      </c>
      <c r="H78" s="24" t="n">
        <f aca="false">J78*0.6</f>
        <v>674.784</v>
      </c>
      <c r="I78" s="24" t="n">
        <f aca="false">J78*0.4</f>
        <v>449.856</v>
      </c>
      <c r="J78" s="15" t="n">
        <f aca="false">G78*E78</f>
        <v>1124.64</v>
      </c>
    </row>
    <row r="79" s="19" customFormat="true" ht="129.2" hidden="false" customHeight="true" outlineLevel="0" collapsed="false">
      <c r="A79" s="14" t="s">
        <v>110</v>
      </c>
      <c r="B79" s="14" t="s">
        <v>115</v>
      </c>
      <c r="C79" s="49" t="s">
        <v>116</v>
      </c>
      <c r="D79" s="14" t="s">
        <v>22</v>
      </c>
      <c r="E79" s="29" t="n">
        <v>1.2</v>
      </c>
      <c r="F79" s="50" t="n">
        <v>626</v>
      </c>
      <c r="G79" s="15" t="n">
        <f aca="false">ROUND((F79*(1+$G$11)),2)</f>
        <v>782.25</v>
      </c>
      <c r="H79" s="24" t="n">
        <f aca="false">J79*0.6</f>
        <v>563.22</v>
      </c>
      <c r="I79" s="24" t="n">
        <f aca="false">J79*0.4</f>
        <v>375.48</v>
      </c>
      <c r="J79" s="15" t="n">
        <f aca="false">G79*E79</f>
        <v>938.7</v>
      </c>
    </row>
    <row r="80" s="19" customFormat="true" ht="132" hidden="false" customHeight="false" outlineLevel="0" collapsed="false">
      <c r="A80" s="14" t="s">
        <v>110</v>
      </c>
      <c r="B80" s="14" t="s">
        <v>113</v>
      </c>
      <c r="C80" s="49" t="s">
        <v>117</v>
      </c>
      <c r="D80" s="14" t="s">
        <v>22</v>
      </c>
      <c r="E80" s="29" t="n">
        <v>15.6</v>
      </c>
      <c r="F80" s="50" t="n">
        <v>626</v>
      </c>
      <c r="G80" s="15" t="n">
        <f aca="false">ROUND((F80*(1+$G$11)),2)</f>
        <v>782.25</v>
      </c>
      <c r="H80" s="24" t="n">
        <f aca="false">J80*0.6</f>
        <v>7321.86</v>
      </c>
      <c r="I80" s="24" t="n">
        <f aca="false">J80*0.4</f>
        <v>4881.24</v>
      </c>
      <c r="J80" s="15" t="n">
        <f aca="false">G80*E80</f>
        <v>12203.1</v>
      </c>
    </row>
    <row r="81" s="19" customFormat="true" ht="132" hidden="false" customHeight="false" outlineLevel="0" collapsed="false">
      <c r="A81" s="14" t="s">
        <v>110</v>
      </c>
      <c r="B81" s="14" t="s">
        <v>115</v>
      </c>
      <c r="C81" s="49" t="s">
        <v>118</v>
      </c>
      <c r="D81" s="14" t="s">
        <v>22</v>
      </c>
      <c r="E81" s="29" t="n">
        <v>4.32</v>
      </c>
      <c r="F81" s="50" t="n">
        <v>750</v>
      </c>
      <c r="G81" s="15" t="n">
        <f aca="false">ROUND((F81*(1+$G$11)),2)</f>
        <v>937.2</v>
      </c>
      <c r="H81" s="24" t="n">
        <f aca="false">J81*0.6</f>
        <v>2429.2224</v>
      </c>
      <c r="I81" s="24" t="n">
        <f aca="false">J81*0.4</f>
        <v>1619.4816</v>
      </c>
      <c r="J81" s="15" t="n">
        <f aca="false">G81*E81</f>
        <v>4048.704</v>
      </c>
    </row>
    <row r="82" s="19" customFormat="true" ht="48" hidden="false" customHeight="false" outlineLevel="0" collapsed="false">
      <c r="A82" s="14" t="n">
        <v>91341</v>
      </c>
      <c r="B82" s="14" t="s">
        <v>119</v>
      </c>
      <c r="C82" s="8" t="s">
        <v>120</v>
      </c>
      <c r="D82" s="14" t="s">
        <v>22</v>
      </c>
      <c r="E82" s="29" t="n">
        <v>11.76</v>
      </c>
      <c r="F82" s="14" t="n">
        <v>745.65</v>
      </c>
      <c r="G82" s="15" t="n">
        <f aca="false">ROUND((F82*(1+$G$11)),2)</f>
        <v>931.76</v>
      </c>
      <c r="H82" s="24" t="n">
        <f aca="false">J82*0.6</f>
        <v>6574.49856</v>
      </c>
      <c r="I82" s="24" t="n">
        <f aca="false">J82*0.4</f>
        <v>4382.99904</v>
      </c>
      <c r="J82" s="15" t="n">
        <f aca="false">G82*E82</f>
        <v>10957.4976</v>
      </c>
    </row>
    <row r="83" s="19" customFormat="true" ht="48" hidden="false" customHeight="false" outlineLevel="0" collapsed="false">
      <c r="A83" s="51" t="n">
        <v>91338</v>
      </c>
      <c r="B83" s="14" t="s">
        <v>121</v>
      </c>
      <c r="C83" s="19" t="s">
        <v>122</v>
      </c>
      <c r="D83" s="14" t="s">
        <v>22</v>
      </c>
      <c r="E83" s="29" t="n">
        <v>11.02</v>
      </c>
      <c r="F83" s="14" t="n">
        <v>967.62</v>
      </c>
      <c r="G83" s="15" t="n">
        <f aca="false">ROUND((F83*(1+$G$11)),2)</f>
        <v>1209.14</v>
      </c>
      <c r="H83" s="24" t="n">
        <f aca="false">J83*0.6</f>
        <v>7994.83368</v>
      </c>
      <c r="I83" s="24" t="n">
        <f aca="false">J83*0.4</f>
        <v>5329.88912</v>
      </c>
      <c r="J83" s="15" t="n">
        <f aca="false">G83*E83</f>
        <v>13324.7228</v>
      </c>
    </row>
    <row r="84" s="19" customFormat="true" ht="24" hidden="false" customHeight="false" outlineLevel="0" collapsed="false">
      <c r="A84" s="51" t="s">
        <v>123</v>
      </c>
      <c r="B84" s="14" t="s">
        <v>124</v>
      </c>
      <c r="C84" s="19" t="s">
        <v>125</v>
      </c>
      <c r="D84" s="14" t="s">
        <v>126</v>
      </c>
      <c r="E84" s="29" t="n">
        <v>2</v>
      </c>
      <c r="F84" s="52" t="n">
        <v>1875.44</v>
      </c>
      <c r="G84" s="15" t="n">
        <f aca="false">ROUND((F84*(1+$G$11)),2)</f>
        <v>2343.55</v>
      </c>
      <c r="H84" s="24" t="n">
        <f aca="false">J84*0.6</f>
        <v>2812.26</v>
      </c>
      <c r="I84" s="24" t="n">
        <f aca="false">J84*0.4</f>
        <v>1874.84</v>
      </c>
      <c r="J84" s="15" t="n">
        <f aca="false">G84*E84</f>
        <v>4687.1</v>
      </c>
    </row>
    <row r="85" s="19" customFormat="true" ht="48" hidden="false" customHeight="false" outlineLevel="0" collapsed="false">
      <c r="A85" s="51" t="s">
        <v>123</v>
      </c>
      <c r="B85" s="14" t="s">
        <v>127</v>
      </c>
      <c r="C85" s="8" t="s">
        <v>128</v>
      </c>
      <c r="D85" s="14" t="s">
        <v>126</v>
      </c>
      <c r="E85" s="29" t="n">
        <v>2</v>
      </c>
      <c r="F85" s="6" t="n">
        <v>1900</v>
      </c>
      <c r="G85" s="15" t="n">
        <f aca="false">ROUND((F85*(1+$G$11)),2)</f>
        <v>2374.24</v>
      </c>
      <c r="H85" s="24" t="n">
        <f aca="false">J85*0.6</f>
        <v>2849.088</v>
      </c>
      <c r="I85" s="24" t="n">
        <f aca="false">J85*0.4</f>
        <v>1899.392</v>
      </c>
      <c r="J85" s="15" t="n">
        <f aca="false">G85*E85</f>
        <v>4748.48</v>
      </c>
    </row>
    <row r="86" s="19" customFormat="true" ht="36" hidden="false" customHeight="false" outlineLevel="0" collapsed="false">
      <c r="A86" s="51" t="n">
        <v>99861</v>
      </c>
      <c r="B86" s="14" t="s">
        <v>129</v>
      </c>
      <c r="C86" s="19" t="s">
        <v>130</v>
      </c>
      <c r="D86" s="6" t="s">
        <v>22</v>
      </c>
      <c r="E86" s="24" t="n">
        <v>9.7</v>
      </c>
      <c r="F86" s="14" t="n">
        <v>586.88</v>
      </c>
      <c r="G86" s="15" t="n">
        <f aca="false">ROUND((F86*(1+$G$11)),2)</f>
        <v>733.37</v>
      </c>
      <c r="H86" s="24" t="n">
        <f aca="false">J86*0.6</f>
        <v>4268.2134</v>
      </c>
      <c r="I86" s="24" t="n">
        <f aca="false">J86*0.4</f>
        <v>2845.4756</v>
      </c>
      <c r="J86" s="15" t="n">
        <f aca="false">G86*E86</f>
        <v>7113.689</v>
      </c>
    </row>
    <row r="87" s="19" customFormat="true" ht="73.5" hidden="false" customHeight="false" outlineLevel="0" collapsed="false">
      <c r="A87" s="18" t="n">
        <v>99839</v>
      </c>
      <c r="B87" s="14" t="s">
        <v>131</v>
      </c>
      <c r="C87" s="19" t="s">
        <v>132</v>
      </c>
      <c r="D87" s="6" t="s">
        <v>33</v>
      </c>
      <c r="E87" s="24" t="n">
        <v>7.9</v>
      </c>
      <c r="F87" s="14" t="n">
        <v>498.48</v>
      </c>
      <c r="G87" s="15" t="n">
        <f aca="false">ROUND((F87*(1+$G$11)),2)</f>
        <v>622.9</v>
      </c>
      <c r="H87" s="24" t="n">
        <f aca="false">J87*0.6</f>
        <v>2952.546</v>
      </c>
      <c r="I87" s="24" t="n">
        <f aca="false">J87*0.4</f>
        <v>1968.364</v>
      </c>
      <c r="J87" s="15" t="n">
        <f aca="false">G87*E87</f>
        <v>4920.91</v>
      </c>
      <c r="L87" s="53"/>
    </row>
    <row r="88" s="19" customFormat="true" ht="24" hidden="false" customHeight="false" outlineLevel="0" collapsed="false">
      <c r="A88" s="6" t="n">
        <v>99855</v>
      </c>
      <c r="B88" s="14" t="s">
        <v>133</v>
      </c>
      <c r="C88" s="19" t="s">
        <v>134</v>
      </c>
      <c r="D88" s="6" t="s">
        <v>33</v>
      </c>
      <c r="E88" s="24" t="n">
        <v>7.9</v>
      </c>
      <c r="F88" s="14" t="n">
        <v>120.97</v>
      </c>
      <c r="G88" s="15" t="n">
        <f aca="false">ROUND((F88*(1+$G$11)),2)</f>
        <v>151.16</v>
      </c>
      <c r="H88" s="24" t="n">
        <f aca="false">J88*0.6</f>
        <v>716.4984</v>
      </c>
      <c r="I88" s="24" t="n">
        <f aca="false">J88*0.4</f>
        <v>477.6656</v>
      </c>
      <c r="J88" s="15" t="n">
        <f aca="false">G88*E88</f>
        <v>1194.164</v>
      </c>
    </row>
    <row r="89" s="48" customFormat="true" ht="12" hidden="false" customHeight="false" outlineLevel="0" collapsed="false">
      <c r="A89" s="20"/>
      <c r="B89" s="20"/>
      <c r="C89" s="20"/>
      <c r="D89" s="20"/>
      <c r="E89" s="20"/>
      <c r="F89" s="20"/>
      <c r="G89" s="20"/>
      <c r="H89" s="20"/>
      <c r="I89" s="21" t="s">
        <v>29</v>
      </c>
      <c r="J89" s="22" t="n">
        <f aca="false">SUM(J77:J88)</f>
        <v>66723.7394</v>
      </c>
    </row>
    <row r="90" s="48" customFormat="true" ht="12" hidden="false" customHeight="false" outlineLevel="0" collapsed="false">
      <c r="A90" s="13" t="s">
        <v>135</v>
      </c>
      <c r="B90" s="13"/>
      <c r="C90" s="13"/>
      <c r="D90" s="13"/>
      <c r="E90" s="13"/>
      <c r="F90" s="13"/>
      <c r="G90" s="13"/>
      <c r="H90" s="13"/>
      <c r="I90" s="13"/>
      <c r="J90" s="13"/>
    </row>
    <row r="91" s="19" customFormat="true" ht="48.6" hidden="false" customHeight="true" outlineLevel="0" collapsed="false">
      <c r="A91" s="18" t="n">
        <v>97647</v>
      </c>
      <c r="B91" s="6" t="s">
        <v>136</v>
      </c>
      <c r="C91" s="19" t="s">
        <v>137</v>
      </c>
      <c r="D91" s="6" t="s">
        <v>22</v>
      </c>
      <c r="E91" s="6" t="n">
        <v>261.87</v>
      </c>
      <c r="F91" s="14" t="n">
        <v>2.95</v>
      </c>
      <c r="G91" s="15" t="n">
        <f aca="false">ROUND((F91*(1+$G$11)),2)</f>
        <v>3.69</v>
      </c>
      <c r="H91" s="24" t="n">
        <f aca="false">J91*0.6</f>
        <v>579.78018</v>
      </c>
      <c r="I91" s="24" t="n">
        <f aca="false">J91*0.4</f>
        <v>386.52012</v>
      </c>
      <c r="J91" s="10" t="n">
        <f aca="false">G91*E91</f>
        <v>966.3003</v>
      </c>
    </row>
    <row r="92" s="19" customFormat="true" ht="36" hidden="false" customHeight="false" outlineLevel="0" collapsed="false">
      <c r="A92" s="6" t="n">
        <v>97652</v>
      </c>
      <c r="B92" s="6" t="s">
        <v>138</v>
      </c>
      <c r="C92" s="19" t="s">
        <v>139</v>
      </c>
      <c r="D92" s="6" t="s">
        <v>126</v>
      </c>
      <c r="E92" s="6" t="n">
        <v>25</v>
      </c>
      <c r="F92" s="14" t="n">
        <v>159.67</v>
      </c>
      <c r="G92" s="15" t="n">
        <f aca="false">ROUND((F92*(1+$G$11)),2)</f>
        <v>199.52</v>
      </c>
      <c r="H92" s="24" t="n">
        <f aca="false">J92*0.6</f>
        <v>2992.8</v>
      </c>
      <c r="I92" s="24" t="n">
        <f aca="false">J92*0.4</f>
        <v>1995.2</v>
      </c>
      <c r="J92" s="10" t="n">
        <f aca="false">G92*E92</f>
        <v>4988</v>
      </c>
    </row>
    <row r="93" s="48" customFormat="true" ht="48" hidden="false" customHeight="false" outlineLevel="0" collapsed="false">
      <c r="A93" s="6" t="n">
        <v>100368</v>
      </c>
      <c r="B93" s="6" t="s">
        <v>140</v>
      </c>
      <c r="C93" s="19" t="s">
        <v>141</v>
      </c>
      <c r="D93" s="6" t="s">
        <v>126</v>
      </c>
      <c r="E93" s="6" t="n">
        <v>55</v>
      </c>
      <c r="F93" s="52" t="n">
        <v>1053.38</v>
      </c>
      <c r="G93" s="15" t="n">
        <f aca="false">ROUND((F93*(1+$G$11)),2)</f>
        <v>1316.3</v>
      </c>
      <c r="H93" s="24" t="n">
        <f aca="false">J93*0.6</f>
        <v>43437.9</v>
      </c>
      <c r="I93" s="24" t="n">
        <f aca="false">J93*0.4</f>
        <v>28958.6</v>
      </c>
      <c r="J93" s="10" t="n">
        <f aca="false">G93*E93</f>
        <v>72396.5</v>
      </c>
    </row>
    <row r="94" s="48" customFormat="true" ht="24" hidden="false" customHeight="false" outlineLevel="0" collapsed="false">
      <c r="A94" s="54" t="s">
        <v>142</v>
      </c>
      <c r="B94" s="23" t="s">
        <v>143</v>
      </c>
      <c r="C94" s="49" t="s">
        <v>144</v>
      </c>
      <c r="D94" s="24" t="s">
        <v>22</v>
      </c>
      <c r="E94" s="24" t="n">
        <v>269.18</v>
      </c>
      <c r="F94" s="14" t="n">
        <v>15.41</v>
      </c>
      <c r="G94" s="15" t="n">
        <f aca="false">ROUND((F94*(1+$G$11)),2)</f>
        <v>19.26</v>
      </c>
      <c r="H94" s="24" t="n">
        <f aca="false">J94*0.6</f>
        <v>3110.64408</v>
      </c>
      <c r="I94" s="24" t="n">
        <f aca="false">J94*0.4</f>
        <v>2073.76272</v>
      </c>
      <c r="J94" s="10" t="n">
        <f aca="false">G94*E94</f>
        <v>5184.4068</v>
      </c>
    </row>
    <row r="95" s="48" customFormat="true" ht="36" hidden="false" customHeight="false" outlineLevel="0" collapsed="false">
      <c r="A95" s="6" t="n">
        <v>94213</v>
      </c>
      <c r="B95" s="23" t="s">
        <v>145</v>
      </c>
      <c r="C95" s="8" t="s">
        <v>146</v>
      </c>
      <c r="D95" s="24" t="s">
        <v>22</v>
      </c>
      <c r="E95" s="29" t="n">
        <v>269.18</v>
      </c>
      <c r="F95" s="14" t="n">
        <v>89.7</v>
      </c>
      <c r="G95" s="15" t="n">
        <f aca="false">ROUND((F95*(1+$G$11)),2)</f>
        <v>112.09</v>
      </c>
      <c r="H95" s="24" t="n">
        <f aca="false">J95*0.6</f>
        <v>18103.43172</v>
      </c>
      <c r="I95" s="24" t="n">
        <f aca="false">J95*0.4</f>
        <v>12068.95448</v>
      </c>
      <c r="J95" s="10" t="n">
        <f aca="false">G95*E95</f>
        <v>30172.3862</v>
      </c>
    </row>
    <row r="96" s="48" customFormat="true" ht="36" hidden="false" customHeight="false" outlineLevel="0" collapsed="false">
      <c r="A96" s="54" t="s">
        <v>147</v>
      </c>
      <c r="B96" s="23" t="s">
        <v>148</v>
      </c>
      <c r="C96" s="49" t="s">
        <v>149</v>
      </c>
      <c r="D96" s="24" t="s">
        <v>33</v>
      </c>
      <c r="E96" s="24" t="n">
        <v>30.45</v>
      </c>
      <c r="F96" s="14" t="n">
        <v>230</v>
      </c>
      <c r="G96" s="15" t="n">
        <f aca="false">ROUND((F96*(1+$G$11)),2)</f>
        <v>287.41</v>
      </c>
      <c r="H96" s="24" t="n">
        <f aca="false">J96*0.6</f>
        <v>5250.9807</v>
      </c>
      <c r="I96" s="24" t="n">
        <f aca="false">J96*0.4</f>
        <v>3500.6538</v>
      </c>
      <c r="J96" s="10" t="n">
        <f aca="false">G96*E96</f>
        <v>8751.6345</v>
      </c>
    </row>
    <row r="97" s="19" customFormat="true" ht="24" hidden="false" customHeight="false" outlineLevel="0" collapsed="false">
      <c r="A97" s="54" t="s">
        <v>150</v>
      </c>
      <c r="B97" s="23" t="n">
        <v>8.7</v>
      </c>
      <c r="C97" s="8" t="s">
        <v>151</v>
      </c>
      <c r="D97" s="24" t="s">
        <v>33</v>
      </c>
      <c r="E97" s="24" t="n">
        <v>60.9</v>
      </c>
      <c r="F97" s="14" t="n">
        <v>55.71</v>
      </c>
      <c r="G97" s="15" t="n">
        <f aca="false">ROUND((F97*(1+$G$11)),2)</f>
        <v>69.62</v>
      </c>
      <c r="H97" s="24" t="n">
        <f aca="false">J97*0.6</f>
        <v>2543.9148</v>
      </c>
      <c r="I97" s="24" t="n">
        <f aca="false">J97*0.4</f>
        <v>1695.9432</v>
      </c>
      <c r="J97" s="10" t="n">
        <f aca="false">G97*E97</f>
        <v>4239.858</v>
      </c>
    </row>
    <row r="98" s="19" customFormat="true" ht="36" hidden="false" customHeight="false" outlineLevel="0" collapsed="false">
      <c r="A98" s="54" t="s">
        <v>152</v>
      </c>
      <c r="B98" s="23" t="s">
        <v>153</v>
      </c>
      <c r="C98" s="49" t="s">
        <v>154</v>
      </c>
      <c r="D98" s="24" t="s">
        <v>33</v>
      </c>
      <c r="E98" s="24" t="n">
        <v>17.2</v>
      </c>
      <c r="F98" s="14" t="n">
        <v>67.79</v>
      </c>
      <c r="G98" s="15" t="n">
        <f aca="false">ROUND((F98*(1+$G$11)),2)</f>
        <v>84.71</v>
      </c>
      <c r="H98" s="24" t="n">
        <f aca="false">J98*0.6</f>
        <v>874.2072</v>
      </c>
      <c r="I98" s="24" t="n">
        <f aca="false">J98*0.4</f>
        <v>582.8048</v>
      </c>
      <c r="J98" s="10" t="n">
        <f aca="false">G98*E98</f>
        <v>1457.012</v>
      </c>
    </row>
    <row r="99" s="19" customFormat="true" ht="36" hidden="false" customHeight="false" outlineLevel="0" collapsed="false">
      <c r="A99" s="54" t="s">
        <v>155</v>
      </c>
      <c r="B99" s="23" t="s">
        <v>156</v>
      </c>
      <c r="C99" s="49" t="s">
        <v>157</v>
      </c>
      <c r="D99" s="24" t="s">
        <v>22</v>
      </c>
      <c r="E99" s="24" t="n">
        <v>73.8</v>
      </c>
      <c r="F99" s="14" t="n">
        <v>23.77</v>
      </c>
      <c r="G99" s="15" t="n">
        <f aca="false">ROUND((F99*(1+$G$11)),2)</f>
        <v>29.7</v>
      </c>
      <c r="H99" s="24" t="n">
        <f aca="false">J99*0.6</f>
        <v>1315.116</v>
      </c>
      <c r="I99" s="24" t="n">
        <f aca="false">J99*0.4</f>
        <v>876.744</v>
      </c>
      <c r="J99" s="10" t="n">
        <f aca="false">G99*E99</f>
        <v>2191.86</v>
      </c>
    </row>
    <row r="100" s="19" customFormat="true" ht="12" hidden="false" customHeight="false" outlineLevel="0" collapsed="false">
      <c r="A100" s="20"/>
      <c r="B100" s="20"/>
      <c r="C100" s="20"/>
      <c r="D100" s="20"/>
      <c r="E100" s="20"/>
      <c r="F100" s="20"/>
      <c r="G100" s="20"/>
      <c r="H100" s="20"/>
      <c r="I100" s="21" t="s">
        <v>29</v>
      </c>
      <c r="J100" s="22" t="n">
        <f aca="false">SUM(J91:J99)</f>
        <v>130347.9578</v>
      </c>
    </row>
    <row r="101" s="19" customFormat="true" ht="12" hidden="false" customHeight="false" outlineLevel="0" collapsed="false">
      <c r="A101" s="13" t="s">
        <v>158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55"/>
    </row>
    <row r="102" s="19" customFormat="true" ht="12" hidden="false" customHeight="false" outlineLevel="0" collapsed="false">
      <c r="A102" s="26"/>
      <c r="B102" s="26"/>
      <c r="C102" s="26" t="s">
        <v>159</v>
      </c>
      <c r="D102" s="26"/>
      <c r="E102" s="26"/>
      <c r="F102" s="27"/>
      <c r="G102" s="26"/>
      <c r="H102" s="26"/>
      <c r="I102" s="26"/>
      <c r="J102" s="28"/>
    </row>
    <row r="103" s="19" customFormat="true" ht="48" hidden="false" customHeight="false" outlineLevel="0" collapsed="false">
      <c r="A103" s="54" t="s">
        <v>160</v>
      </c>
      <c r="B103" s="56" t="s">
        <v>161</v>
      </c>
      <c r="C103" s="49" t="s">
        <v>162</v>
      </c>
      <c r="D103" s="54" t="s">
        <v>22</v>
      </c>
      <c r="E103" s="24" t="n">
        <v>762.71</v>
      </c>
      <c r="F103" s="14" t="n">
        <v>3.69</v>
      </c>
      <c r="G103" s="15" t="n">
        <f aca="false">ROUND((F103*(1+$G$11)),2)</f>
        <v>4.61</v>
      </c>
      <c r="H103" s="24" t="n">
        <f aca="false">J103*0.6</f>
        <v>2109.65586</v>
      </c>
      <c r="I103" s="24" t="n">
        <f aca="false">J103*0.4</f>
        <v>1406.43724</v>
      </c>
      <c r="J103" s="15" t="n">
        <f aca="false">G103*E103</f>
        <v>3516.0931</v>
      </c>
    </row>
    <row r="104" s="19" customFormat="true" ht="60" hidden="false" customHeight="false" outlineLevel="0" collapsed="false">
      <c r="A104" s="54" t="s">
        <v>163</v>
      </c>
      <c r="B104" s="56" t="s">
        <v>164</v>
      </c>
      <c r="C104" s="8" t="s">
        <v>165</v>
      </c>
      <c r="D104" s="54" t="s">
        <v>22</v>
      </c>
      <c r="E104" s="24" t="n">
        <v>761.71</v>
      </c>
      <c r="F104" s="14" t="n">
        <v>29.65</v>
      </c>
      <c r="G104" s="15" t="n">
        <f aca="false">ROUND((F104*(1+$G$11)),2)</f>
        <v>37.05</v>
      </c>
      <c r="H104" s="24" t="n">
        <f aca="false">J104*0.6</f>
        <v>16932.8133</v>
      </c>
      <c r="I104" s="24" t="n">
        <f aca="false">J104*0.4</f>
        <v>11288.5422</v>
      </c>
      <c r="J104" s="15" t="n">
        <f aca="false">G104*E104</f>
        <v>28221.3555</v>
      </c>
    </row>
    <row r="105" s="19" customFormat="true" ht="24" hidden="false" customHeight="false" outlineLevel="0" collapsed="false">
      <c r="A105" s="54" t="s">
        <v>123</v>
      </c>
      <c r="B105" s="54" t="s">
        <v>166</v>
      </c>
      <c r="C105" s="8" t="s">
        <v>167</v>
      </c>
      <c r="D105" s="54" t="s">
        <v>22</v>
      </c>
      <c r="E105" s="24" t="n">
        <v>567.21</v>
      </c>
      <c r="F105" s="15" t="n">
        <v>4.48</v>
      </c>
      <c r="G105" s="15" t="n">
        <f aca="false">ROUND((F105*(1+$G$11)),2)</f>
        <v>5.6</v>
      </c>
      <c r="H105" s="24" t="n">
        <f aca="false">J105*0.6</f>
        <v>1905.8256</v>
      </c>
      <c r="I105" s="24" t="n">
        <f aca="false">J105*0.4</f>
        <v>1270.5504</v>
      </c>
      <c r="J105" s="15" t="n">
        <f aca="false">G105*E105</f>
        <v>3176.376</v>
      </c>
    </row>
    <row r="106" s="19" customFormat="true" ht="72" hidden="false" customHeight="false" outlineLevel="0" collapsed="false">
      <c r="A106" s="54" t="s">
        <v>168</v>
      </c>
      <c r="B106" s="54" t="s">
        <v>169</v>
      </c>
      <c r="C106" s="8" t="s">
        <v>170</v>
      </c>
      <c r="D106" s="54" t="s">
        <v>22</v>
      </c>
      <c r="E106" s="24" t="n">
        <v>195.5</v>
      </c>
      <c r="F106" s="47" t="n">
        <v>51.3</v>
      </c>
      <c r="G106" s="15" t="n">
        <f aca="false">ROUND((F106*(1+$G$11)),2)</f>
        <v>64.1</v>
      </c>
      <c r="H106" s="24" t="n">
        <f aca="false">J106*0.6</f>
        <v>7518.93</v>
      </c>
      <c r="I106" s="24" t="n">
        <f aca="false">J106*0.4</f>
        <v>5012.62</v>
      </c>
      <c r="J106" s="15" t="n">
        <f aca="false">G106*E106</f>
        <v>12531.55</v>
      </c>
    </row>
    <row r="107" s="19" customFormat="true" ht="12" hidden="false" customHeight="false" outlineLevel="0" collapsed="false">
      <c r="A107" s="20"/>
      <c r="B107" s="20"/>
      <c r="C107" s="20"/>
      <c r="D107" s="20"/>
      <c r="E107" s="20"/>
      <c r="F107" s="20"/>
      <c r="G107" s="20"/>
      <c r="H107" s="20"/>
      <c r="I107" s="21" t="s">
        <v>29</v>
      </c>
      <c r="J107" s="22" t="n">
        <f aca="false">SUM(J103:J106)</f>
        <v>47445.3746</v>
      </c>
    </row>
    <row r="108" s="19" customFormat="true" ht="12" hidden="false" customHeight="false" outlineLevel="0" collapsed="false">
      <c r="A108" s="26"/>
      <c r="B108" s="26"/>
      <c r="C108" s="26" t="s">
        <v>171</v>
      </c>
      <c r="D108" s="26"/>
      <c r="E108" s="26"/>
      <c r="F108" s="27"/>
      <c r="G108" s="26"/>
      <c r="H108" s="26"/>
      <c r="I108" s="26"/>
      <c r="J108" s="28"/>
    </row>
    <row r="109" s="19" customFormat="true" ht="48" hidden="false" customHeight="false" outlineLevel="0" collapsed="false">
      <c r="A109" s="54" t="s">
        <v>160</v>
      </c>
      <c r="B109" s="56" t="s">
        <v>172</v>
      </c>
      <c r="C109" s="49" t="s">
        <v>162</v>
      </c>
      <c r="D109" s="54" t="s">
        <v>22</v>
      </c>
      <c r="E109" s="24" t="n">
        <v>425.04</v>
      </c>
      <c r="F109" s="14" t="n">
        <v>3.69</v>
      </c>
      <c r="G109" s="15" t="n">
        <f aca="false">ROUND((F109*(1+$G$11)),2)</f>
        <v>4.61</v>
      </c>
      <c r="H109" s="24" t="n">
        <f aca="false">J109*0.6</f>
        <v>1175.66064</v>
      </c>
      <c r="I109" s="24" t="n">
        <f aca="false">J109*0.4</f>
        <v>783.77376</v>
      </c>
      <c r="J109" s="15" t="n">
        <f aca="false">G109*E109</f>
        <v>1959.4344</v>
      </c>
    </row>
    <row r="110" s="19" customFormat="true" ht="60" hidden="false" customHeight="false" outlineLevel="0" collapsed="false">
      <c r="A110" s="54" t="s">
        <v>163</v>
      </c>
      <c r="B110" s="56" t="s">
        <v>173</v>
      </c>
      <c r="C110" s="8" t="s">
        <v>165</v>
      </c>
      <c r="D110" s="54" t="s">
        <v>22</v>
      </c>
      <c r="E110" s="24" t="n">
        <v>425.04</v>
      </c>
      <c r="F110" s="14" t="n">
        <v>29.65</v>
      </c>
      <c r="G110" s="15" t="n">
        <f aca="false">ROUND((F110*(1+$G$11)),2)</f>
        <v>37.05</v>
      </c>
      <c r="H110" s="24" t="n">
        <f aca="false">J110*0.6</f>
        <v>9448.6392</v>
      </c>
      <c r="I110" s="24" t="n">
        <f aca="false">J110*0.4</f>
        <v>6299.0928</v>
      </c>
      <c r="J110" s="15" t="n">
        <f aca="false">G110*E110</f>
        <v>15747.732</v>
      </c>
    </row>
    <row r="111" s="19" customFormat="true" ht="36" hidden="false" customHeight="false" outlineLevel="0" collapsed="false">
      <c r="A111" s="54" t="s">
        <v>123</v>
      </c>
      <c r="B111" s="54" t="s">
        <v>174</v>
      </c>
      <c r="C111" s="8" t="s">
        <v>175</v>
      </c>
      <c r="D111" s="54" t="s">
        <v>22</v>
      </c>
      <c r="E111" s="24" t="n">
        <f aca="false">E109</f>
        <v>425.04</v>
      </c>
      <c r="F111" s="15" t="n">
        <v>4.48</v>
      </c>
      <c r="G111" s="15" t="n">
        <f aca="false">ROUND((F111*(1+$G$11)),2)</f>
        <v>5.6</v>
      </c>
      <c r="H111" s="24" t="n">
        <f aca="false">J111*0.6</f>
        <v>1428.1344</v>
      </c>
      <c r="I111" s="24" t="n">
        <f aca="false">J111*0.4</f>
        <v>952.0896</v>
      </c>
      <c r="J111" s="15" t="n">
        <f aca="false">G111*E111</f>
        <v>2380.224</v>
      </c>
    </row>
    <row r="112" s="19" customFormat="true" ht="12" hidden="false" customHeight="false" outlineLevel="0" collapsed="false">
      <c r="A112" s="20"/>
      <c r="B112" s="20"/>
      <c r="C112" s="20"/>
      <c r="D112" s="20"/>
      <c r="E112" s="20"/>
      <c r="F112" s="20"/>
      <c r="G112" s="20"/>
      <c r="H112" s="20"/>
      <c r="I112" s="21" t="s">
        <v>29</v>
      </c>
      <c r="J112" s="22" t="n">
        <f aca="false">SUM(J109:J111)</f>
        <v>20087.3904</v>
      </c>
    </row>
    <row r="113" s="19" customFormat="true" ht="12" hidden="false" customHeight="false" outlineLevel="0" collapsed="false">
      <c r="A113" s="13" t="s">
        <v>176</v>
      </c>
      <c r="B113" s="13"/>
      <c r="C113" s="13"/>
      <c r="D113" s="13"/>
      <c r="E113" s="13"/>
      <c r="F113" s="13"/>
      <c r="G113" s="13"/>
      <c r="H113" s="13"/>
      <c r="I113" s="13"/>
      <c r="J113" s="13"/>
    </row>
    <row r="114" s="19" customFormat="true" ht="24" hidden="false" customHeight="false" outlineLevel="0" collapsed="false">
      <c r="A114" s="54" t="s">
        <v>177</v>
      </c>
      <c r="B114" s="56" t="s">
        <v>178</v>
      </c>
      <c r="C114" s="49" t="s">
        <v>179</v>
      </c>
      <c r="D114" s="54" t="s">
        <v>22</v>
      </c>
      <c r="E114" s="24" t="n">
        <v>315.63</v>
      </c>
      <c r="F114" s="14" t="n">
        <v>18.2</v>
      </c>
      <c r="G114" s="15" t="n">
        <f aca="false">ROUND((F114*(1+$G$11)),2)</f>
        <v>22.74</v>
      </c>
      <c r="H114" s="24" t="n">
        <f aca="false">J114*0.6</f>
        <v>4306.45572</v>
      </c>
      <c r="I114" s="24" t="n">
        <f aca="false">J114*0.4</f>
        <v>2870.97048</v>
      </c>
      <c r="J114" s="15" t="n">
        <f aca="false">G114*E114</f>
        <v>7177.4262</v>
      </c>
    </row>
    <row r="115" s="60" customFormat="true" ht="60" hidden="false" customHeight="false" outlineLevel="0" collapsed="false">
      <c r="A115" s="57" t="s">
        <v>180</v>
      </c>
      <c r="B115" s="58" t="s">
        <v>181</v>
      </c>
      <c r="C115" s="8" t="s">
        <v>182</v>
      </c>
      <c r="D115" s="57" t="s">
        <v>22</v>
      </c>
      <c r="E115" s="59" t="n">
        <v>315.63</v>
      </c>
      <c r="F115" s="14" t="n">
        <v>40.33</v>
      </c>
      <c r="G115" s="15" t="n">
        <f aca="false">ROUND((F115*(1+$G$11)),2)</f>
        <v>50.4</v>
      </c>
      <c r="H115" s="59" t="n">
        <f aca="false">J115*0.6</f>
        <v>9544.6512</v>
      </c>
      <c r="I115" s="59" t="n">
        <f aca="false">J115*0.4</f>
        <v>6363.1008</v>
      </c>
      <c r="J115" s="10" t="n">
        <f aca="false">G115*E115</f>
        <v>15907.752</v>
      </c>
    </row>
    <row r="116" s="19" customFormat="true" ht="24" hidden="false" customHeight="false" outlineLevel="0" collapsed="false">
      <c r="A116" s="54" t="s">
        <v>123</v>
      </c>
      <c r="B116" s="56" t="s">
        <v>183</v>
      </c>
      <c r="C116" s="8" t="s">
        <v>184</v>
      </c>
      <c r="D116" s="56" t="s">
        <v>22</v>
      </c>
      <c r="E116" s="41" t="n">
        <f aca="false">E114</f>
        <v>315.63</v>
      </c>
      <c r="F116" s="15" t="n">
        <v>4.48</v>
      </c>
      <c r="G116" s="15" t="n">
        <f aca="false">ROUND((F116*(1+$G$11)),2)</f>
        <v>5.6</v>
      </c>
      <c r="H116" s="24" t="n">
        <f aca="false">J116*0.6</f>
        <v>1060.5168</v>
      </c>
      <c r="I116" s="24" t="n">
        <f aca="false">J116*0.4</f>
        <v>707.0112</v>
      </c>
      <c r="J116" s="15" t="n">
        <f aca="false">G116*E116</f>
        <v>1767.528</v>
      </c>
    </row>
    <row r="117" s="48" customFormat="true" ht="12" hidden="false" customHeight="false" outlineLevel="0" collapsed="false">
      <c r="A117" s="20"/>
      <c r="B117" s="20"/>
      <c r="C117" s="20"/>
      <c r="D117" s="20"/>
      <c r="E117" s="20"/>
      <c r="F117" s="20"/>
      <c r="G117" s="20"/>
      <c r="H117" s="20"/>
      <c r="I117" s="21" t="s">
        <v>29</v>
      </c>
      <c r="J117" s="22" t="n">
        <f aca="false">SUM(J114:J116)</f>
        <v>24852.7062</v>
      </c>
    </row>
    <row r="118" s="48" customFormat="true" ht="12" hidden="false" customHeight="false" outlineLevel="0" collapsed="false">
      <c r="A118" s="13" t="s">
        <v>185</v>
      </c>
      <c r="B118" s="13"/>
      <c r="C118" s="13"/>
      <c r="D118" s="13"/>
      <c r="E118" s="13"/>
      <c r="F118" s="13"/>
      <c r="G118" s="13"/>
      <c r="H118" s="13"/>
      <c r="I118" s="13"/>
      <c r="J118" s="13"/>
    </row>
    <row r="119" s="48" customFormat="true" ht="12" hidden="false" customHeight="false" outlineLevel="0" collapsed="false">
      <c r="A119" s="26" t="s">
        <v>186</v>
      </c>
      <c r="B119" s="26"/>
      <c r="C119" s="26"/>
      <c r="D119" s="26"/>
      <c r="E119" s="26"/>
      <c r="F119" s="26"/>
      <c r="G119" s="26"/>
      <c r="H119" s="26"/>
      <c r="I119" s="26"/>
      <c r="J119" s="26"/>
    </row>
    <row r="120" s="19" customFormat="true" ht="24" hidden="false" customHeight="false" outlineLevel="0" collapsed="false">
      <c r="A120" s="61" t="s">
        <v>187</v>
      </c>
      <c r="B120" s="61" t="s">
        <v>188</v>
      </c>
      <c r="C120" s="62" t="s">
        <v>189</v>
      </c>
      <c r="D120" s="63" t="s">
        <v>22</v>
      </c>
      <c r="E120" s="63" t="n">
        <v>566.21</v>
      </c>
      <c r="F120" s="14" t="n">
        <v>2.25</v>
      </c>
      <c r="G120" s="64" t="n">
        <f aca="false">ROUND((F120*(1+$G$11)),2)</f>
        <v>2.81</v>
      </c>
      <c r="H120" s="63" t="n">
        <f aca="false">J120*0.6</f>
        <v>954.63006</v>
      </c>
      <c r="I120" s="63" t="n">
        <f aca="false">J120*0.4</f>
        <v>636.42004</v>
      </c>
      <c r="J120" s="65" t="n">
        <f aca="false">G120*E120</f>
        <v>1591.0501</v>
      </c>
    </row>
    <row r="121" s="19" customFormat="true" ht="36" hidden="false" customHeight="false" outlineLevel="0" collapsed="false">
      <c r="A121" s="61" t="n">
        <v>88489</v>
      </c>
      <c r="B121" s="61" t="s">
        <v>190</v>
      </c>
      <c r="C121" s="62" t="s">
        <v>191</v>
      </c>
      <c r="D121" s="63" t="s">
        <v>22</v>
      </c>
      <c r="E121" s="63" t="n">
        <v>566.21</v>
      </c>
      <c r="F121" s="14" t="n">
        <v>13.99</v>
      </c>
      <c r="G121" s="64" t="n">
        <f aca="false">ROUND((F121*(1+$G$11)),2)</f>
        <v>17.48</v>
      </c>
      <c r="H121" s="63" t="n">
        <f aca="false">J121*0.6</f>
        <v>5938.41048</v>
      </c>
      <c r="I121" s="63" t="n">
        <f aca="false">J121*0.4</f>
        <v>3958.94032</v>
      </c>
      <c r="J121" s="65" t="n">
        <f aca="false">G121*E121</f>
        <v>9897.3508</v>
      </c>
    </row>
    <row r="122" s="48" customFormat="true" ht="24" hidden="false" customHeight="false" outlineLevel="0" collapsed="false">
      <c r="A122" s="54" t="s">
        <v>192</v>
      </c>
      <c r="B122" s="54" t="s">
        <v>193</v>
      </c>
      <c r="C122" s="49" t="s">
        <v>194</v>
      </c>
      <c r="D122" s="24" t="s">
        <v>33</v>
      </c>
      <c r="E122" s="24" t="n">
        <v>147.1</v>
      </c>
      <c r="F122" s="14" t="n">
        <v>1.14</v>
      </c>
      <c r="G122" s="15" t="n">
        <f aca="false">ROUND((F122*(1+$G$11)),2)</f>
        <v>1.42</v>
      </c>
      <c r="H122" s="24" t="n">
        <f aca="false">J122*0.6</f>
        <v>125.3292</v>
      </c>
      <c r="I122" s="24" t="n">
        <f aca="false">J122*0.4</f>
        <v>83.5528</v>
      </c>
      <c r="J122" s="10" t="n">
        <f aca="false">G122*E122</f>
        <v>208.882</v>
      </c>
    </row>
    <row r="123" s="48" customFormat="true" ht="24" hidden="false" customHeight="false" outlineLevel="0" collapsed="false">
      <c r="A123" s="54" t="s">
        <v>195</v>
      </c>
      <c r="B123" s="56" t="s">
        <v>196</v>
      </c>
      <c r="C123" s="8" t="s">
        <v>197</v>
      </c>
      <c r="D123" s="24" t="s">
        <v>22</v>
      </c>
      <c r="E123" s="24" t="n">
        <v>566.21</v>
      </c>
      <c r="F123" s="14" t="n">
        <v>1.86</v>
      </c>
      <c r="G123" s="15" t="n">
        <f aca="false">ROUND((F123*(1+$G$11)),2)</f>
        <v>2.32</v>
      </c>
      <c r="H123" s="24" t="n">
        <f aca="false">J123*0.6</f>
        <v>788.16432</v>
      </c>
      <c r="I123" s="24" t="n">
        <f aca="false">J123*0.4</f>
        <v>525.44288</v>
      </c>
      <c r="J123" s="10" t="n">
        <f aca="false">G123*E123</f>
        <v>1313.6072</v>
      </c>
    </row>
    <row r="124" s="48" customFormat="true" ht="12" hidden="false" customHeight="false" outlineLevel="0" collapsed="false">
      <c r="A124" s="20"/>
      <c r="B124" s="20"/>
      <c r="C124" s="20"/>
      <c r="D124" s="20"/>
      <c r="E124" s="20"/>
      <c r="F124" s="20"/>
      <c r="G124" s="20"/>
      <c r="H124" s="20"/>
      <c r="I124" s="21" t="s">
        <v>29</v>
      </c>
      <c r="J124" s="22" t="n">
        <f aca="false">SUM(J120:J123)</f>
        <v>13010.8901</v>
      </c>
    </row>
    <row r="125" s="48" customFormat="true" ht="12" hidden="false" customHeight="false" outlineLevel="0" collapsed="false">
      <c r="A125" s="26" t="s">
        <v>198</v>
      </c>
      <c r="B125" s="26"/>
      <c r="C125" s="26"/>
      <c r="D125" s="26"/>
      <c r="E125" s="26"/>
      <c r="F125" s="26"/>
      <c r="G125" s="26"/>
      <c r="H125" s="26"/>
      <c r="I125" s="26"/>
      <c r="J125" s="26"/>
    </row>
    <row r="126" s="48" customFormat="true" ht="24" hidden="false" customHeight="false" outlineLevel="0" collapsed="false">
      <c r="A126" s="61" t="s">
        <v>187</v>
      </c>
      <c r="B126" s="61" t="s">
        <v>188</v>
      </c>
      <c r="C126" s="62" t="s">
        <v>189</v>
      </c>
      <c r="D126" s="63" t="s">
        <v>22</v>
      </c>
      <c r="E126" s="63" t="n">
        <v>425.04</v>
      </c>
      <c r="F126" s="14" t="n">
        <v>2.25</v>
      </c>
      <c r="G126" s="64" t="n">
        <f aca="false">ROUND((F126*(1+$G$11)),2)</f>
        <v>2.81</v>
      </c>
      <c r="H126" s="63" t="n">
        <f aca="false">J126*0.6</f>
        <v>716.61744</v>
      </c>
      <c r="I126" s="63" t="n">
        <f aca="false">J126*0.4</f>
        <v>477.74496</v>
      </c>
      <c r="J126" s="65" t="n">
        <f aca="false">G126*E126</f>
        <v>1194.3624</v>
      </c>
    </row>
    <row r="127" s="48" customFormat="true" ht="36" hidden="false" customHeight="false" outlineLevel="0" collapsed="false">
      <c r="A127" s="61" t="n">
        <v>88489</v>
      </c>
      <c r="B127" s="61" t="s">
        <v>190</v>
      </c>
      <c r="C127" s="62" t="s">
        <v>199</v>
      </c>
      <c r="D127" s="63" t="s">
        <v>22</v>
      </c>
      <c r="E127" s="63" t="n">
        <v>425.04</v>
      </c>
      <c r="F127" s="14" t="n">
        <v>13.99</v>
      </c>
      <c r="G127" s="64" t="n">
        <f aca="false">ROUND((F127*(1+$G$11)),2)</f>
        <v>17.48</v>
      </c>
      <c r="H127" s="63" t="n">
        <f aca="false">J127*0.6</f>
        <v>4457.81952</v>
      </c>
      <c r="I127" s="63" t="n">
        <f aca="false">J127*0.4</f>
        <v>2971.87968</v>
      </c>
      <c r="J127" s="65" t="n">
        <f aca="false">G127*E127</f>
        <v>7429.6992</v>
      </c>
    </row>
    <row r="128" s="48" customFormat="true" ht="24" hidden="false" customHeight="false" outlineLevel="0" collapsed="false">
      <c r="A128" s="54" t="s">
        <v>195</v>
      </c>
      <c r="B128" s="56" t="s">
        <v>200</v>
      </c>
      <c r="C128" s="8" t="s">
        <v>197</v>
      </c>
      <c r="D128" s="24" t="s">
        <v>22</v>
      </c>
      <c r="E128" s="24" t="n">
        <v>425.04</v>
      </c>
      <c r="F128" s="14" t="n">
        <v>1.86</v>
      </c>
      <c r="G128" s="15" t="n">
        <f aca="false">ROUND((F128*(1+$G$11)),2)</f>
        <v>2.32</v>
      </c>
      <c r="H128" s="24" t="n">
        <f aca="false">J128*0.6</f>
        <v>591.65568</v>
      </c>
      <c r="I128" s="24" t="n">
        <f aca="false">J128*0.4</f>
        <v>394.43712</v>
      </c>
      <c r="J128" s="10" t="n">
        <f aca="false">G128*E128</f>
        <v>986.0928</v>
      </c>
    </row>
    <row r="129" s="48" customFormat="true" ht="12" hidden="false" customHeight="false" outlineLevel="0" collapsed="false">
      <c r="A129" s="20"/>
      <c r="B129" s="20"/>
      <c r="C129" s="20"/>
      <c r="D129" s="20"/>
      <c r="E129" s="20"/>
      <c r="F129" s="20"/>
      <c r="G129" s="20"/>
      <c r="H129" s="20"/>
      <c r="I129" s="21" t="s">
        <v>29</v>
      </c>
      <c r="J129" s="22" t="n">
        <f aca="false">SUM(J126:J128)</f>
        <v>9610.1544</v>
      </c>
    </row>
    <row r="130" s="48" customFormat="true" ht="12" hidden="false" customHeight="false" outlineLevel="0" collapsed="false">
      <c r="A130" s="26" t="s">
        <v>201</v>
      </c>
      <c r="B130" s="26"/>
      <c r="C130" s="26"/>
      <c r="D130" s="26"/>
      <c r="E130" s="26"/>
      <c r="F130" s="26"/>
      <c r="G130" s="26"/>
      <c r="H130" s="26"/>
      <c r="I130" s="26"/>
      <c r="J130" s="26"/>
    </row>
    <row r="131" s="48" customFormat="true" ht="24" hidden="false" customHeight="false" outlineLevel="0" collapsed="false">
      <c r="A131" s="18" t="n">
        <v>88496</v>
      </c>
      <c r="B131" s="56" t="s">
        <v>202</v>
      </c>
      <c r="C131" s="19" t="s">
        <v>203</v>
      </c>
      <c r="D131" s="24" t="s">
        <v>22</v>
      </c>
      <c r="E131" s="24" t="n">
        <v>315.63</v>
      </c>
      <c r="F131" s="14" t="n">
        <v>26.01</v>
      </c>
      <c r="G131" s="15" t="n">
        <f aca="false">ROUND((F131*(1+$G$11)),2)</f>
        <v>32.5</v>
      </c>
      <c r="H131" s="24" t="n">
        <f aca="false">J131*0.6</f>
        <v>6154.785</v>
      </c>
      <c r="I131" s="24" t="n">
        <f aca="false">J131*0.4</f>
        <v>4103.19</v>
      </c>
      <c r="J131" s="10" t="n">
        <f aca="false">G131*E131</f>
        <v>10257.975</v>
      </c>
    </row>
    <row r="132" s="48" customFormat="true" ht="29.85" hidden="false" customHeight="true" outlineLevel="0" collapsed="false">
      <c r="A132" s="54" t="s">
        <v>204</v>
      </c>
      <c r="B132" s="56" t="s">
        <v>205</v>
      </c>
      <c r="C132" s="8" t="s">
        <v>206</v>
      </c>
      <c r="D132" s="24" t="s">
        <v>22</v>
      </c>
      <c r="E132" s="24" t="n">
        <v>315.63</v>
      </c>
      <c r="F132" s="14" t="n">
        <v>2.62</v>
      </c>
      <c r="G132" s="15" t="n">
        <f aca="false">ROUND((F132*(1+$G$11)),2)</f>
        <v>3.27</v>
      </c>
      <c r="H132" s="24" t="n">
        <f aca="false">J132*0.6</f>
        <v>619.26606</v>
      </c>
      <c r="I132" s="24" t="n">
        <f aca="false">J132*0.4</f>
        <v>412.84404</v>
      </c>
      <c r="J132" s="10" t="n">
        <f aca="false">G132*E132</f>
        <v>1032.1101</v>
      </c>
    </row>
    <row r="133" s="19" customFormat="true" ht="24" hidden="false" customHeight="false" outlineLevel="0" collapsed="false">
      <c r="A133" s="54" t="n">
        <v>88488</v>
      </c>
      <c r="B133" s="56" t="s">
        <v>200</v>
      </c>
      <c r="C133" s="49" t="s">
        <v>207</v>
      </c>
      <c r="D133" s="24" t="s">
        <v>22</v>
      </c>
      <c r="E133" s="24" t="n">
        <v>315.63</v>
      </c>
      <c r="F133" s="14" t="n">
        <v>15.73</v>
      </c>
      <c r="G133" s="15" t="n">
        <f aca="false">ROUND((F133*(1+$G$11)),2)</f>
        <v>19.66</v>
      </c>
      <c r="H133" s="24" t="n">
        <f aca="false">J133*0.6</f>
        <v>3723.17148</v>
      </c>
      <c r="I133" s="24" t="n">
        <f aca="false">J133*0.4</f>
        <v>2482.11432</v>
      </c>
      <c r="J133" s="10" t="n">
        <f aca="false">G133*E133</f>
        <v>6205.2858</v>
      </c>
    </row>
    <row r="134" s="19" customFormat="true" ht="12" hidden="false" customHeight="false" outlineLevel="0" collapsed="false">
      <c r="A134" s="20"/>
      <c r="B134" s="20"/>
      <c r="C134" s="20"/>
      <c r="D134" s="20"/>
      <c r="E134" s="20"/>
      <c r="F134" s="20"/>
      <c r="G134" s="20"/>
      <c r="H134" s="20"/>
      <c r="I134" s="21" t="s">
        <v>29</v>
      </c>
      <c r="J134" s="22" t="n">
        <f aca="false">SUM(J131:J133)</f>
        <v>17495.3709</v>
      </c>
    </row>
    <row r="135" s="48" customFormat="true" ht="12" hidden="false" customHeight="false" outlineLevel="0" collapsed="false">
      <c r="A135" s="13" t="s">
        <v>208</v>
      </c>
      <c r="B135" s="13"/>
      <c r="C135" s="13"/>
      <c r="D135" s="13"/>
      <c r="E135" s="13"/>
      <c r="F135" s="13"/>
      <c r="G135" s="13"/>
      <c r="H135" s="13"/>
      <c r="I135" s="13"/>
      <c r="J135" s="13"/>
    </row>
    <row r="136" s="60" customFormat="true" ht="36" hidden="false" customHeight="false" outlineLevel="0" collapsed="false">
      <c r="A136" s="57" t="s">
        <v>209</v>
      </c>
      <c r="B136" s="58" t="s">
        <v>210</v>
      </c>
      <c r="C136" s="49" t="s">
        <v>211</v>
      </c>
      <c r="D136" s="24" t="s">
        <v>36</v>
      </c>
      <c r="E136" s="24" t="n">
        <v>4.45</v>
      </c>
      <c r="F136" s="14" t="n">
        <v>97.1</v>
      </c>
      <c r="G136" s="15" t="n">
        <f aca="false">ROUND((F136*(1+$G$11)),2)</f>
        <v>121.34</v>
      </c>
      <c r="H136" s="16" t="n">
        <f aca="false">J136*0.6</f>
        <v>323.9778</v>
      </c>
      <c r="I136" s="16" t="n">
        <f aca="false">J136*0.4</f>
        <v>215.9852</v>
      </c>
      <c r="J136" s="15" t="n">
        <f aca="false">G136*E136</f>
        <v>539.963</v>
      </c>
    </row>
    <row r="137" s="60" customFormat="true" ht="60" hidden="false" customHeight="false" outlineLevel="0" collapsed="false">
      <c r="A137" s="57" t="s">
        <v>212</v>
      </c>
      <c r="B137" s="58" t="s">
        <v>213</v>
      </c>
      <c r="C137" s="8" t="s">
        <v>214</v>
      </c>
      <c r="D137" s="24" t="s">
        <v>36</v>
      </c>
      <c r="E137" s="24" t="n">
        <v>3.52</v>
      </c>
      <c r="F137" s="14" t="n">
        <v>593.4</v>
      </c>
      <c r="G137" s="15" t="n">
        <f aca="false">ROUND((F137*(1+$G$11)),2)</f>
        <v>741.51</v>
      </c>
      <c r="H137" s="16" t="n">
        <f aca="false">J137*0.6</f>
        <v>1566.06912</v>
      </c>
      <c r="I137" s="16" t="n">
        <f aca="false">J137*0.4</f>
        <v>1044.04608</v>
      </c>
      <c r="J137" s="15" t="n">
        <f aca="false">G137*E137</f>
        <v>2610.1152</v>
      </c>
    </row>
    <row r="138" s="48" customFormat="true" ht="48" hidden="false" customHeight="false" outlineLevel="0" collapsed="false">
      <c r="A138" s="54" t="s">
        <v>215</v>
      </c>
      <c r="B138" s="56" t="s">
        <v>216</v>
      </c>
      <c r="C138" s="8" t="s">
        <v>217</v>
      </c>
      <c r="D138" s="24" t="s">
        <v>22</v>
      </c>
      <c r="E138" s="24" t="n">
        <v>239.57</v>
      </c>
      <c r="F138" s="14" t="n">
        <v>27.29</v>
      </c>
      <c r="G138" s="15" t="n">
        <f aca="false">ROUND((F138*(1+$G$11)),2)</f>
        <v>34.1</v>
      </c>
      <c r="H138" s="16" t="n">
        <f aca="false">J138*0.6</f>
        <v>4901.6022</v>
      </c>
      <c r="I138" s="16" t="n">
        <f aca="false">J138*0.4</f>
        <v>3267.7348</v>
      </c>
      <c r="J138" s="15" t="n">
        <f aca="false">G138*E138</f>
        <v>8169.337</v>
      </c>
    </row>
    <row r="139" s="48" customFormat="true" ht="60" hidden="false" customHeight="false" outlineLevel="0" collapsed="false">
      <c r="A139" s="54" t="s">
        <v>218</v>
      </c>
      <c r="B139" s="56" t="s">
        <v>219</v>
      </c>
      <c r="C139" s="49" t="s">
        <v>220</v>
      </c>
      <c r="D139" s="66" t="s">
        <v>22</v>
      </c>
      <c r="E139" s="24" t="n">
        <v>235.33</v>
      </c>
      <c r="F139" s="14" t="n">
        <v>110.42</v>
      </c>
      <c r="G139" s="15" t="n">
        <f aca="false">ROUND((F139*(1+$G$11)),2)</f>
        <v>137.98</v>
      </c>
      <c r="H139" s="16" t="n">
        <f aca="false">J139*0.6</f>
        <v>19482.50004</v>
      </c>
      <c r="I139" s="16" t="n">
        <f aca="false">J139*0.4</f>
        <v>12988.33336</v>
      </c>
      <c r="J139" s="15" t="n">
        <f aca="false">G139*E139</f>
        <v>32470.8334</v>
      </c>
    </row>
    <row r="140" customFormat="false" ht="13.9" hidden="false" customHeight="true" outlineLevel="0" collapsed="false">
      <c r="A140" s="20" t="s">
        <v>221</v>
      </c>
      <c r="B140" s="20"/>
      <c r="C140" s="20"/>
      <c r="D140" s="20"/>
      <c r="E140" s="20"/>
      <c r="F140" s="20"/>
      <c r="G140" s="20"/>
      <c r="H140" s="20"/>
      <c r="I140" s="21" t="s">
        <v>29</v>
      </c>
      <c r="J140" s="22" t="n">
        <f aca="false">SUM(J136:J139)</f>
        <v>43790.2486</v>
      </c>
    </row>
    <row r="141" customFormat="false" ht="15" hidden="false" customHeight="false" outlineLevel="0" collapsed="false">
      <c r="A141" s="13" t="s">
        <v>222</v>
      </c>
      <c r="B141" s="13"/>
      <c r="C141" s="13"/>
      <c r="D141" s="13"/>
      <c r="E141" s="13"/>
      <c r="F141" s="13"/>
      <c r="G141" s="13"/>
      <c r="H141" s="13"/>
      <c r="I141" s="13"/>
      <c r="J141" s="13"/>
    </row>
    <row r="142" customFormat="false" ht="36" hidden="false" customHeight="false" outlineLevel="0" collapsed="false">
      <c r="A142" s="8" t="n">
        <v>101965</v>
      </c>
      <c r="B142" s="23" t="s">
        <v>223</v>
      </c>
      <c r="C142" s="49" t="s">
        <v>224</v>
      </c>
      <c r="D142" s="24" t="s">
        <v>33</v>
      </c>
      <c r="E142" s="24" t="n">
        <v>28.8</v>
      </c>
      <c r="F142" s="14" t="n">
        <v>109.8</v>
      </c>
      <c r="G142" s="15" t="n">
        <f aca="false">ROUND((F142*(1+$G$11)),2)</f>
        <v>137.21</v>
      </c>
      <c r="H142" s="24" t="n">
        <f aca="false">J142*0.6</f>
        <v>2370.9888</v>
      </c>
      <c r="I142" s="24" t="n">
        <f aca="false">J142*0.4</f>
        <v>1580.6592</v>
      </c>
      <c r="J142" s="67" t="n">
        <f aca="false">G142*E142</f>
        <v>3951.648</v>
      </c>
    </row>
    <row r="143" s="25" customFormat="true" ht="36" hidden="false" customHeight="false" outlineLevel="0" collapsed="false">
      <c r="A143" s="8" t="n">
        <v>98695</v>
      </c>
      <c r="B143" s="23" t="s">
        <v>225</v>
      </c>
      <c r="C143" s="8" t="s">
        <v>226</v>
      </c>
      <c r="D143" s="24" t="s">
        <v>33</v>
      </c>
      <c r="E143" s="24" t="n">
        <v>2.2</v>
      </c>
      <c r="F143" s="14" t="n">
        <v>81.38</v>
      </c>
      <c r="G143" s="15" t="n">
        <f aca="false">ROUND((F143*(1+$G$11)),2)</f>
        <v>101.69</v>
      </c>
      <c r="H143" s="24" t="n">
        <f aca="false">J143*0.6</f>
        <v>134.2308</v>
      </c>
      <c r="I143" s="24" t="n">
        <f aca="false">J143*0.4</f>
        <v>89.4872</v>
      </c>
      <c r="J143" s="67" t="n">
        <f aca="false">G143*E143</f>
        <v>223.718</v>
      </c>
    </row>
    <row r="144" customFormat="false" ht="24" hidden="false" customHeight="false" outlineLevel="0" collapsed="false">
      <c r="A144" s="8" t="n">
        <v>88648</v>
      </c>
      <c r="B144" s="23" t="s">
        <v>227</v>
      </c>
      <c r="C144" s="8" t="s">
        <v>228</v>
      </c>
      <c r="D144" s="24" t="s">
        <v>33</v>
      </c>
      <c r="E144" s="24" t="n">
        <v>172.9</v>
      </c>
      <c r="F144" s="14" t="n">
        <v>6.28</v>
      </c>
      <c r="G144" s="15" t="n">
        <f aca="false">ROUND((F144*(1+$G$11)),2)</f>
        <v>7.85</v>
      </c>
      <c r="H144" s="24" t="n">
        <f aca="false">J144*0.6</f>
        <v>814.359</v>
      </c>
      <c r="I144" s="24" t="n">
        <f aca="false">J144*0.4</f>
        <v>542.906</v>
      </c>
      <c r="J144" s="67" t="n">
        <f aca="false">G144*E144</f>
        <v>1357.265</v>
      </c>
    </row>
    <row r="145" customFormat="false" ht="36" hidden="false" customHeight="false" outlineLevel="0" collapsed="false">
      <c r="A145" s="8" t="s">
        <v>229</v>
      </c>
      <c r="B145" s="23" t="s">
        <v>230</v>
      </c>
      <c r="C145" s="8" t="s">
        <v>231</v>
      </c>
      <c r="D145" s="24" t="s">
        <v>22</v>
      </c>
      <c r="E145" s="24" t="n">
        <v>2.92</v>
      </c>
      <c r="F145" s="10" t="n">
        <v>522.41</v>
      </c>
      <c r="G145" s="15" t="n">
        <f aca="false">ROUND((F145*(1+$G$11)),2)</f>
        <v>652.8</v>
      </c>
      <c r="H145" s="24" t="n">
        <f aca="false">J145*0.6</f>
        <v>1143.7056</v>
      </c>
      <c r="I145" s="24" t="n">
        <f aca="false">J145*0.4</f>
        <v>762.4704</v>
      </c>
      <c r="J145" s="67" t="n">
        <f aca="false">G145*E145</f>
        <v>1906.176</v>
      </c>
    </row>
    <row r="146" customFormat="false" ht="15" hidden="false" customHeight="false" outlineLevel="0" collapsed="false">
      <c r="A146" s="20"/>
      <c r="B146" s="20"/>
      <c r="C146" s="20"/>
      <c r="D146" s="20"/>
      <c r="E146" s="20"/>
      <c r="F146" s="20"/>
      <c r="G146" s="20"/>
      <c r="H146" s="20"/>
      <c r="I146" s="21" t="s">
        <v>29</v>
      </c>
      <c r="J146" s="22" t="n">
        <f aca="false">SUM(J142:J145)</f>
        <v>7438.807</v>
      </c>
    </row>
    <row r="147" customFormat="false" ht="15" hidden="false" customHeight="false" outlineLevel="0" collapsed="false">
      <c r="A147" s="13" t="s">
        <v>232</v>
      </c>
      <c r="B147" s="13"/>
      <c r="C147" s="13"/>
      <c r="D147" s="13"/>
      <c r="E147" s="13"/>
      <c r="F147" s="13"/>
      <c r="G147" s="13"/>
      <c r="H147" s="13"/>
      <c r="I147" s="13"/>
      <c r="J147" s="13"/>
    </row>
    <row r="148" s="25" customFormat="true" ht="24.75" hidden="false" customHeight="false" outlineLevel="0" collapsed="false">
      <c r="A148" s="68" t="n">
        <v>86884</v>
      </c>
      <c r="B148" s="6" t="s">
        <v>233</v>
      </c>
      <c r="C148" s="69" t="s">
        <v>234</v>
      </c>
      <c r="D148" s="24" t="s">
        <v>235</v>
      </c>
      <c r="E148" s="29" t="n">
        <v>2</v>
      </c>
      <c r="F148" s="70" t="n">
        <v>9.69</v>
      </c>
      <c r="G148" s="15" t="n">
        <f aca="false">ROUND((F148*(1+$G$11)),2)</f>
        <v>12.11</v>
      </c>
      <c r="H148" s="24" t="n">
        <f aca="false">J148*0.6</f>
        <v>14.532</v>
      </c>
      <c r="I148" s="24" t="n">
        <f aca="false">J148*0.4</f>
        <v>9.688</v>
      </c>
      <c r="J148" s="67" t="n">
        <f aca="false">G148*E148</f>
        <v>24.22</v>
      </c>
    </row>
    <row r="149" s="25" customFormat="true" ht="48" hidden="false" customHeight="false" outlineLevel="0" collapsed="false">
      <c r="A149" s="23" t="s">
        <v>123</v>
      </c>
      <c r="B149" s="6" t="s">
        <v>236</v>
      </c>
      <c r="C149" s="23" t="s">
        <v>237</v>
      </c>
      <c r="D149" s="24" t="s">
        <v>235</v>
      </c>
      <c r="E149" s="29" t="n">
        <v>8</v>
      </c>
      <c r="F149" s="10" t="n">
        <v>630</v>
      </c>
      <c r="G149" s="15" t="n">
        <f aca="false">ROUND((F149*(1+$G$11)),2)</f>
        <v>787.25</v>
      </c>
      <c r="H149" s="24" t="n">
        <f aca="false">J149*0.6</f>
        <v>3778.8</v>
      </c>
      <c r="I149" s="24" t="n">
        <f aca="false">J149*0.4</f>
        <v>2519.2</v>
      </c>
      <c r="J149" s="67" t="n">
        <f aca="false">G149*E149</f>
        <v>6298</v>
      </c>
      <c r="L149" s="71"/>
    </row>
    <row r="150" s="25" customFormat="true" ht="36" hidden="false" customHeight="false" outlineLevel="0" collapsed="false">
      <c r="A150" s="23" t="s">
        <v>123</v>
      </c>
      <c r="B150" s="6" t="s">
        <v>238</v>
      </c>
      <c r="C150" s="23" t="s">
        <v>239</v>
      </c>
      <c r="D150" s="24" t="s">
        <v>126</v>
      </c>
      <c r="E150" s="29" t="n">
        <v>10</v>
      </c>
      <c r="F150" s="10" t="n">
        <v>286</v>
      </c>
      <c r="G150" s="15" t="n">
        <f aca="false">ROUND((F150*(1+$G$11)),2)</f>
        <v>357.39</v>
      </c>
      <c r="H150" s="24" t="n">
        <f aca="false">J150*0.6</f>
        <v>2144.34</v>
      </c>
      <c r="I150" s="24" t="n">
        <f aca="false">J150*0.4</f>
        <v>1429.56</v>
      </c>
      <c r="J150" s="67" t="n">
        <f aca="false">G150*E150</f>
        <v>3573.9</v>
      </c>
    </row>
    <row r="151" customFormat="false" ht="72" hidden="false" customHeight="false" outlineLevel="0" collapsed="false">
      <c r="A151" s="23" t="n">
        <v>95472</v>
      </c>
      <c r="B151" s="6" t="s">
        <v>240</v>
      </c>
      <c r="C151" s="23" t="s">
        <v>241</v>
      </c>
      <c r="D151" s="24" t="s">
        <v>235</v>
      </c>
      <c r="E151" s="29" t="n">
        <v>2</v>
      </c>
      <c r="F151" s="14" t="n">
        <v>627.19</v>
      </c>
      <c r="G151" s="15" t="n">
        <f aca="false">ROUND((F151*(1+$G$11)),2)</f>
        <v>783.74</v>
      </c>
      <c r="H151" s="24" t="n">
        <f aca="false">J151*0.6</f>
        <v>940.488</v>
      </c>
      <c r="I151" s="24" t="n">
        <f aca="false">J151*0.4</f>
        <v>626.992</v>
      </c>
      <c r="J151" s="67" t="n">
        <f aca="false">G151*E151</f>
        <v>1567.48</v>
      </c>
    </row>
    <row r="152" customFormat="false" ht="36" hidden="false" customHeight="false" outlineLevel="0" collapsed="false">
      <c r="A152" s="23" t="n">
        <v>100849</v>
      </c>
      <c r="B152" s="6" t="s">
        <v>242</v>
      </c>
      <c r="C152" s="23" t="s">
        <v>243</v>
      </c>
      <c r="D152" s="24" t="s">
        <v>235</v>
      </c>
      <c r="E152" s="29" t="n">
        <v>10</v>
      </c>
      <c r="F152" s="14" t="n">
        <v>46.24</v>
      </c>
      <c r="G152" s="15" t="n">
        <f aca="false">ROUND((F152*(1+$G$11)),2)</f>
        <v>57.78</v>
      </c>
      <c r="H152" s="24" t="n">
        <f aca="false">J152*0.6</f>
        <v>346.68</v>
      </c>
      <c r="I152" s="24" t="n">
        <f aca="false">J152*0.4</f>
        <v>231.12</v>
      </c>
      <c r="J152" s="67" t="n">
        <f aca="false">G152*E152</f>
        <v>577.8</v>
      </c>
    </row>
    <row r="153" customFormat="false" ht="72" hidden="false" customHeight="false" outlineLevel="0" collapsed="false">
      <c r="A153" s="23" t="n">
        <v>86943</v>
      </c>
      <c r="B153" s="6" t="s">
        <v>244</v>
      </c>
      <c r="C153" s="23" t="s">
        <v>245</v>
      </c>
      <c r="D153" s="24" t="s">
        <v>235</v>
      </c>
      <c r="E153" s="29" t="n">
        <v>4</v>
      </c>
      <c r="F153" s="14" t="n">
        <v>258.71</v>
      </c>
      <c r="G153" s="15" t="n">
        <f aca="false">ROUND((F153*(1+$G$11)),2)</f>
        <v>323.28</v>
      </c>
      <c r="H153" s="24" t="n">
        <f aca="false">J153*0.6</f>
        <v>775.872</v>
      </c>
      <c r="I153" s="24" t="n">
        <f aca="false">J153*0.4</f>
        <v>517.248</v>
      </c>
      <c r="J153" s="67" t="n">
        <f aca="false">G153*E153</f>
        <v>1293.12</v>
      </c>
    </row>
    <row r="154" customFormat="false" ht="84" hidden="false" customHeight="false" outlineLevel="0" collapsed="false">
      <c r="A154" s="23" t="n">
        <v>86941</v>
      </c>
      <c r="B154" s="6" t="s">
        <v>246</v>
      </c>
      <c r="C154" s="23" t="s">
        <v>247</v>
      </c>
      <c r="D154" s="24" t="s">
        <v>235</v>
      </c>
      <c r="E154" s="29" t="n">
        <v>2</v>
      </c>
      <c r="F154" s="14" t="n">
        <v>891.52</v>
      </c>
      <c r="G154" s="15" t="n">
        <f aca="false">ROUND((F154*(1+$G$11)),2)</f>
        <v>1114.04</v>
      </c>
      <c r="H154" s="24" t="n">
        <f aca="false">J154*0.6</f>
        <v>1336.848</v>
      </c>
      <c r="I154" s="24" t="n">
        <f aca="false">J154*0.4</f>
        <v>891.232</v>
      </c>
      <c r="J154" s="67" t="n">
        <f aca="false">G154*E154</f>
        <v>2228.08</v>
      </c>
    </row>
    <row r="155" customFormat="false" ht="36" hidden="false" customHeight="false" outlineLevel="0" collapsed="false">
      <c r="A155" s="23" t="n">
        <v>100868</v>
      </c>
      <c r="B155" s="6" t="s">
        <v>248</v>
      </c>
      <c r="C155" s="23" t="s">
        <v>249</v>
      </c>
      <c r="D155" s="24" t="s">
        <v>235</v>
      </c>
      <c r="E155" s="29" t="n">
        <v>8</v>
      </c>
      <c r="F155" s="14" t="n">
        <v>381.07</v>
      </c>
      <c r="G155" s="15" t="n">
        <f aca="false">ROUND((F155*(1+$G$11)),2)</f>
        <v>476.19</v>
      </c>
      <c r="H155" s="24" t="n">
        <f aca="false">J155*0.6</f>
        <v>2285.712</v>
      </c>
      <c r="I155" s="24" t="n">
        <f aca="false">J155*0.4</f>
        <v>1523.808</v>
      </c>
      <c r="J155" s="67" t="n">
        <f aca="false">G155*E155</f>
        <v>3809.52</v>
      </c>
    </row>
    <row r="156" customFormat="false" ht="24" hidden="false" customHeight="false" outlineLevel="0" collapsed="false">
      <c r="A156" s="23" t="n">
        <v>95544</v>
      </c>
      <c r="B156" s="6" t="s">
        <v>250</v>
      </c>
      <c r="C156" s="23" t="s">
        <v>251</v>
      </c>
      <c r="D156" s="24" t="s">
        <v>235</v>
      </c>
      <c r="E156" s="29" t="n">
        <v>10</v>
      </c>
      <c r="F156" s="14" t="n">
        <v>69.51</v>
      </c>
      <c r="G156" s="15" t="n">
        <f aca="false">ROUND((F156*(1+$G$11)),2)</f>
        <v>86.86</v>
      </c>
      <c r="H156" s="24" t="n">
        <f aca="false">J156*0.6</f>
        <v>521.16</v>
      </c>
      <c r="I156" s="24" t="n">
        <f aca="false">J156*0.4</f>
        <v>347.44</v>
      </c>
      <c r="J156" s="67" t="n">
        <f aca="false">G156*E156</f>
        <v>868.6</v>
      </c>
    </row>
    <row r="157" customFormat="false" ht="24" hidden="false" customHeight="false" outlineLevel="0" collapsed="false">
      <c r="A157" s="23" t="s">
        <v>252</v>
      </c>
      <c r="B157" s="6" t="s">
        <v>253</v>
      </c>
      <c r="C157" s="23" t="s">
        <v>254</v>
      </c>
      <c r="D157" s="24" t="s">
        <v>22</v>
      </c>
      <c r="E157" s="29" t="n">
        <v>2</v>
      </c>
      <c r="F157" s="10" t="n">
        <v>361.19</v>
      </c>
      <c r="G157" s="15" t="n">
        <f aca="false">ROUND((F157*(1+$G$11)),2)</f>
        <v>451.34</v>
      </c>
      <c r="H157" s="24" t="n">
        <f aca="false">J157*0.6</f>
        <v>541.608</v>
      </c>
      <c r="I157" s="24" t="n">
        <f aca="false">J157*0.4</f>
        <v>361.072</v>
      </c>
      <c r="J157" s="67" t="n">
        <f aca="false">G157*E157</f>
        <v>902.68</v>
      </c>
    </row>
    <row r="158" s="25" customFormat="true" ht="15" hidden="false" customHeight="false" outlineLevel="0" collapsed="false">
      <c r="A158" s="20"/>
      <c r="B158" s="20"/>
      <c r="C158" s="20"/>
      <c r="D158" s="20"/>
      <c r="E158" s="20"/>
      <c r="F158" s="20"/>
      <c r="G158" s="20"/>
      <c r="H158" s="20"/>
      <c r="I158" s="21" t="s">
        <v>29</v>
      </c>
      <c r="J158" s="22" t="n">
        <f aca="false">SUM(J148:J157)</f>
        <v>21143.4</v>
      </c>
    </row>
    <row r="159" customFormat="false" ht="15" hidden="false" customHeight="false" outlineLevel="0" collapsed="false">
      <c r="A159" s="13" t="s">
        <v>255</v>
      </c>
      <c r="B159" s="13"/>
      <c r="C159" s="13"/>
      <c r="D159" s="13"/>
      <c r="E159" s="13"/>
      <c r="F159" s="13"/>
      <c r="G159" s="13"/>
      <c r="H159" s="13" t="n">
        <f aca="false">J159*0.6</f>
        <v>0</v>
      </c>
      <c r="I159" s="13" t="n">
        <f aca="false">J159*0.4</f>
        <v>0</v>
      </c>
      <c r="J159" s="13" t="n">
        <f aca="false">G159*E159</f>
        <v>0</v>
      </c>
    </row>
    <row r="160" customFormat="false" ht="48" hidden="false" customHeight="false" outlineLevel="0" collapsed="false">
      <c r="A160" s="23" t="n">
        <v>89709</v>
      </c>
      <c r="B160" s="6" t="s">
        <v>256</v>
      </c>
      <c r="C160" s="49" t="s">
        <v>257</v>
      </c>
      <c r="D160" s="24" t="s">
        <v>235</v>
      </c>
      <c r="E160" s="29" t="n">
        <v>6</v>
      </c>
      <c r="F160" s="14" t="n">
        <v>16.84</v>
      </c>
      <c r="G160" s="15" t="n">
        <f aca="false">ROUND((F160*(1+$G$11)),2)</f>
        <v>21.04</v>
      </c>
      <c r="H160" s="24" t="n">
        <f aca="false">J160*0.6</f>
        <v>75.744</v>
      </c>
      <c r="I160" s="24" t="n">
        <f aca="false">J160*0.4</f>
        <v>50.496</v>
      </c>
      <c r="J160" s="67" t="n">
        <f aca="false">G160*E160</f>
        <v>126.24</v>
      </c>
    </row>
    <row r="161" customFormat="false" ht="84" hidden="false" customHeight="false" outlineLevel="0" collapsed="false">
      <c r="A161" s="23" t="n">
        <v>91792</v>
      </c>
      <c r="B161" s="6" t="s">
        <v>258</v>
      </c>
      <c r="C161" s="49" t="s">
        <v>259</v>
      </c>
      <c r="D161" s="24" t="s">
        <v>33</v>
      </c>
      <c r="E161" s="29" t="n">
        <v>4</v>
      </c>
      <c r="F161" s="14" t="n">
        <v>55.99</v>
      </c>
      <c r="G161" s="15" t="n">
        <f aca="false">ROUND((F161*(1+$G$11)),2)</f>
        <v>69.97</v>
      </c>
      <c r="H161" s="24" t="n">
        <f aca="false">J161*0.6</f>
        <v>167.928</v>
      </c>
      <c r="I161" s="24" t="n">
        <f aca="false">J161*0.4</f>
        <v>111.952</v>
      </c>
      <c r="J161" s="67" t="n">
        <f aca="false">G161*E161</f>
        <v>279.88</v>
      </c>
    </row>
    <row r="162" customFormat="false" ht="84" hidden="false" customHeight="false" outlineLevel="0" collapsed="false">
      <c r="A162" s="23" t="n">
        <v>91793</v>
      </c>
      <c r="B162" s="6" t="s">
        <v>260</v>
      </c>
      <c r="C162" s="49" t="s">
        <v>261</v>
      </c>
      <c r="D162" s="24" t="s">
        <v>33</v>
      </c>
      <c r="E162" s="29" t="n">
        <v>20.8</v>
      </c>
      <c r="F162" s="14" t="n">
        <v>87.11</v>
      </c>
      <c r="G162" s="15" t="n">
        <f aca="false">ROUND((F162*(1+$G$11)),2)</f>
        <v>108.85</v>
      </c>
      <c r="H162" s="24" t="n">
        <f aca="false">J162*0.6</f>
        <v>1358.448</v>
      </c>
      <c r="I162" s="24" t="n">
        <f aca="false">J162*0.4</f>
        <v>905.632</v>
      </c>
      <c r="J162" s="67" t="n">
        <f aca="false">G162*E162</f>
        <v>2264.08</v>
      </c>
    </row>
    <row r="163" s="25" customFormat="true" ht="84" hidden="false" customHeight="false" outlineLevel="0" collapsed="false">
      <c r="A163" s="23" t="n">
        <v>91795</v>
      </c>
      <c r="B163" s="6" t="s">
        <v>262</v>
      </c>
      <c r="C163" s="23" t="s">
        <v>263</v>
      </c>
      <c r="D163" s="24" t="s">
        <v>33</v>
      </c>
      <c r="E163" s="29" t="n">
        <v>47.4</v>
      </c>
      <c r="F163" s="14" t="n">
        <v>74.26</v>
      </c>
      <c r="G163" s="15" t="n">
        <f aca="false">ROUND((F163*(1+$G$11)),2)</f>
        <v>92.8</v>
      </c>
      <c r="H163" s="24" t="n">
        <f aca="false">J163*0.6</f>
        <v>2639.232</v>
      </c>
      <c r="I163" s="24" t="n">
        <f aca="false">J163*0.4</f>
        <v>1759.488</v>
      </c>
      <c r="J163" s="67" t="n">
        <f aca="false">G163*E163</f>
        <v>4398.72</v>
      </c>
    </row>
    <row r="164" s="25" customFormat="true" ht="48" hidden="false" customHeight="false" outlineLevel="0" collapsed="false">
      <c r="A164" s="23" t="n">
        <v>97901</v>
      </c>
      <c r="B164" s="6" t="s">
        <v>264</v>
      </c>
      <c r="C164" s="49" t="s">
        <v>265</v>
      </c>
      <c r="D164" s="24" t="s">
        <v>33</v>
      </c>
      <c r="E164" s="29" t="n">
        <v>3</v>
      </c>
      <c r="F164" s="14" t="n">
        <v>292.08</v>
      </c>
      <c r="G164" s="15" t="n">
        <f aca="false">ROUND((F164*(1+$G$11)),2)</f>
        <v>364.98</v>
      </c>
      <c r="H164" s="24" t="n">
        <f aca="false">J164*0.6</f>
        <v>656.964</v>
      </c>
      <c r="I164" s="24" t="n">
        <f aca="false">J164*0.4</f>
        <v>437.976</v>
      </c>
      <c r="J164" s="67" t="n">
        <f aca="false">G164*E164</f>
        <v>1094.94</v>
      </c>
    </row>
    <row r="165" s="25" customFormat="true" ht="15" hidden="false" customHeight="false" outlineLevel="0" collapsed="false">
      <c r="A165" s="20"/>
      <c r="B165" s="20"/>
      <c r="C165" s="20"/>
      <c r="D165" s="20"/>
      <c r="E165" s="20"/>
      <c r="F165" s="20"/>
      <c r="G165" s="20"/>
      <c r="H165" s="20"/>
      <c r="I165" s="21" t="s">
        <v>29</v>
      </c>
      <c r="J165" s="22" t="n">
        <f aca="false">SUM(J160:J164)</f>
        <v>8163.86</v>
      </c>
    </row>
    <row r="166" customFormat="false" ht="15" hidden="false" customHeight="false" outlineLevel="0" collapsed="false">
      <c r="A166" s="72" t="s">
        <v>266</v>
      </c>
      <c r="B166" s="72"/>
      <c r="C166" s="72"/>
      <c r="D166" s="72"/>
      <c r="E166" s="72"/>
      <c r="F166" s="72"/>
      <c r="G166" s="72"/>
      <c r="H166" s="72"/>
      <c r="I166" s="72"/>
      <c r="J166" s="72"/>
    </row>
    <row r="167" customFormat="false" ht="48" hidden="false" customHeight="false" outlineLevel="0" collapsed="false">
      <c r="A167" s="14" t="s">
        <v>267</v>
      </c>
      <c r="B167" s="6" t="s">
        <v>268</v>
      </c>
      <c r="C167" s="49" t="s">
        <v>269</v>
      </c>
      <c r="D167" s="24" t="s">
        <v>235</v>
      </c>
      <c r="E167" s="29" t="n">
        <v>3</v>
      </c>
      <c r="F167" s="14" t="n">
        <v>104.87</v>
      </c>
      <c r="G167" s="15" t="n">
        <f aca="false">ROUND((F167*(1+$G$11)),2)</f>
        <v>131.05</v>
      </c>
      <c r="H167" s="24" t="n">
        <f aca="false">J167*0.6</f>
        <v>235.89</v>
      </c>
      <c r="I167" s="24" t="n">
        <f aca="false">J167*0.4</f>
        <v>157.26</v>
      </c>
      <c r="J167" s="67" t="n">
        <f aca="false">G167*E167</f>
        <v>393.15</v>
      </c>
    </row>
    <row r="168" customFormat="false" ht="48" hidden="false" customHeight="false" outlineLevel="0" collapsed="false">
      <c r="A168" s="18" t="n">
        <v>94794</v>
      </c>
      <c r="B168" s="6" t="s">
        <v>270</v>
      </c>
      <c r="C168" s="49" t="s">
        <v>271</v>
      </c>
      <c r="D168" s="24" t="s">
        <v>235</v>
      </c>
      <c r="E168" s="29" t="n">
        <v>3</v>
      </c>
      <c r="F168" s="14" t="n">
        <v>185.92</v>
      </c>
      <c r="G168" s="15" t="n">
        <f aca="false">ROUND((F168*(1+$G$11)),2)</f>
        <v>232.33</v>
      </c>
      <c r="H168" s="24" t="n">
        <f aca="false">J168*0.6</f>
        <v>418.194</v>
      </c>
      <c r="I168" s="24" t="n">
        <f aca="false">J168*0.4</f>
        <v>278.796</v>
      </c>
      <c r="J168" s="67" t="n">
        <f aca="false">G168*E168</f>
        <v>696.99</v>
      </c>
    </row>
    <row r="169" customFormat="false" ht="72" hidden="false" customHeight="false" outlineLevel="0" collapsed="false">
      <c r="A169" s="14" t="s">
        <v>272</v>
      </c>
      <c r="B169" s="6" t="s">
        <v>273</v>
      </c>
      <c r="C169" s="49" t="s">
        <v>274</v>
      </c>
      <c r="D169" s="24" t="s">
        <v>33</v>
      </c>
      <c r="E169" s="29" t="n">
        <v>56.8</v>
      </c>
      <c r="F169" s="14" t="n">
        <v>33.04</v>
      </c>
      <c r="G169" s="15" t="n">
        <f aca="false">ROUND((F169*(1+$G$11)),2)</f>
        <v>41.29</v>
      </c>
      <c r="H169" s="24" t="n">
        <f aca="false">J169*0.6</f>
        <v>1407.1632</v>
      </c>
      <c r="I169" s="24" t="n">
        <f aca="false">J169*0.4</f>
        <v>938.1088</v>
      </c>
      <c r="J169" s="67" t="n">
        <f aca="false">G169*E169</f>
        <v>2345.272</v>
      </c>
      <c r="L169" s="73"/>
    </row>
    <row r="170" customFormat="false" ht="72" hidden="false" customHeight="false" outlineLevel="0" collapsed="false">
      <c r="A170" s="51" t="n">
        <v>91788</v>
      </c>
      <c r="B170" s="6" t="s">
        <v>275</v>
      </c>
      <c r="C170" s="49" t="s">
        <v>276</v>
      </c>
      <c r="D170" s="24" t="s">
        <v>33</v>
      </c>
      <c r="E170" s="29" t="n">
        <v>15.5</v>
      </c>
      <c r="F170" s="14" t="n">
        <v>50.8</v>
      </c>
      <c r="G170" s="15" t="n">
        <f aca="false">ROUND((F170*(1+$G$11)),2)</f>
        <v>63.48</v>
      </c>
      <c r="H170" s="24" t="n">
        <f aca="false">J170*0.6</f>
        <v>590.364</v>
      </c>
      <c r="I170" s="24" t="n">
        <f aca="false">J170*0.4</f>
        <v>393.576</v>
      </c>
      <c r="J170" s="67" t="n">
        <f aca="false">G170*E170</f>
        <v>983.94</v>
      </c>
    </row>
    <row r="171" customFormat="false" ht="72" hidden="false" customHeight="false" outlineLevel="0" collapsed="false">
      <c r="A171" s="18" t="n">
        <v>91789</v>
      </c>
      <c r="B171" s="6" t="s">
        <v>277</v>
      </c>
      <c r="C171" s="49" t="s">
        <v>278</v>
      </c>
      <c r="D171" s="24" t="s">
        <v>33</v>
      </c>
      <c r="E171" s="29" t="n">
        <v>21.35</v>
      </c>
      <c r="F171" s="14" t="n">
        <v>55.13</v>
      </c>
      <c r="G171" s="15" t="n">
        <f aca="false">ROUND((F171*(1+$G$11)),2)</f>
        <v>68.89</v>
      </c>
      <c r="H171" s="24" t="n">
        <f aca="false">J171*0.6</f>
        <v>882.4809</v>
      </c>
      <c r="I171" s="24" t="n">
        <f aca="false">J171*0.4</f>
        <v>588.3206</v>
      </c>
      <c r="J171" s="67" t="n">
        <f aca="false">G171*E171</f>
        <v>1470.8015</v>
      </c>
    </row>
    <row r="172" customFormat="false" ht="36" hidden="false" customHeight="false" outlineLevel="0" collapsed="false">
      <c r="A172" s="14" t="s">
        <v>279</v>
      </c>
      <c r="B172" s="6" t="s">
        <v>280</v>
      </c>
      <c r="C172" s="49" t="s">
        <v>281</v>
      </c>
      <c r="D172" s="24" t="s">
        <v>33</v>
      </c>
      <c r="E172" s="29" t="n">
        <v>32</v>
      </c>
      <c r="F172" s="14" t="n">
        <v>11.22</v>
      </c>
      <c r="G172" s="15" t="n">
        <f aca="false">ROUND((F172*(1+$G$11)),2)</f>
        <v>14.02</v>
      </c>
      <c r="H172" s="24" t="n">
        <f aca="false">J172*0.6</f>
        <v>269.184</v>
      </c>
      <c r="I172" s="24" t="n">
        <f aca="false">J172*0.4</f>
        <v>179.456</v>
      </c>
      <c r="J172" s="67" t="n">
        <f aca="false">G172*E172</f>
        <v>448.64</v>
      </c>
    </row>
    <row r="173" customFormat="false" ht="36" hidden="false" customHeight="false" outlineLevel="0" collapsed="false">
      <c r="A173" s="14" t="s">
        <v>282</v>
      </c>
      <c r="B173" s="6" t="s">
        <v>283</v>
      </c>
      <c r="C173" s="49" t="s">
        <v>284</v>
      </c>
      <c r="D173" s="24" t="s">
        <v>33</v>
      </c>
      <c r="E173" s="29" t="n">
        <v>12</v>
      </c>
      <c r="F173" s="14" t="n">
        <v>26.03</v>
      </c>
      <c r="G173" s="15" t="n">
        <f aca="false">ROUND((F173*(1+$G$11)),2)</f>
        <v>32.53</v>
      </c>
      <c r="H173" s="24" t="n">
        <f aca="false">J173*0.6</f>
        <v>234.216</v>
      </c>
      <c r="I173" s="24" t="n">
        <f aca="false">J173*0.4</f>
        <v>156.144</v>
      </c>
      <c r="J173" s="67" t="n">
        <f aca="false">G173*E173</f>
        <v>390.36</v>
      </c>
    </row>
    <row r="174" customFormat="false" ht="24" hidden="false" customHeight="false" outlineLevel="0" collapsed="false">
      <c r="A174" s="14" t="s">
        <v>285</v>
      </c>
      <c r="B174" s="6" t="s">
        <v>286</v>
      </c>
      <c r="C174" s="8" t="s">
        <v>287</v>
      </c>
      <c r="D174" s="24" t="s">
        <v>288</v>
      </c>
      <c r="E174" s="29" t="n">
        <v>2</v>
      </c>
      <c r="F174" s="50" t="n">
        <v>486.1</v>
      </c>
      <c r="G174" s="15" t="n">
        <f aca="false">ROUND((F174*(1+$G$11)),2)</f>
        <v>607.43</v>
      </c>
      <c r="H174" s="24" t="n">
        <f aca="false">J174*0.6</f>
        <v>728.916</v>
      </c>
      <c r="I174" s="24" t="n">
        <f aca="false">J174*0.4</f>
        <v>485.944</v>
      </c>
      <c r="J174" s="67" t="n">
        <f aca="false">G174*E174</f>
        <v>1214.86</v>
      </c>
    </row>
    <row r="175" s="25" customFormat="true" ht="24" hidden="false" customHeight="false" outlineLevel="0" collapsed="false">
      <c r="A175" s="14" t="s">
        <v>123</v>
      </c>
      <c r="B175" s="6" t="s">
        <v>289</v>
      </c>
      <c r="C175" s="8" t="s">
        <v>290</v>
      </c>
      <c r="D175" s="24" t="s">
        <v>126</v>
      </c>
      <c r="E175" s="29" t="n">
        <v>2</v>
      </c>
      <c r="F175" s="50" t="n">
        <v>320</v>
      </c>
      <c r="G175" s="15" t="n">
        <f aca="false">ROUND((F175*(1+$G$11)),2)</f>
        <v>399.87</v>
      </c>
      <c r="H175" s="24" t="n">
        <f aca="false">J175*0.6</f>
        <v>479.844</v>
      </c>
      <c r="I175" s="24" t="n">
        <f aca="false">J175*0.4</f>
        <v>319.896</v>
      </c>
      <c r="J175" s="67" t="n">
        <f aca="false">G175*E175</f>
        <v>799.74</v>
      </c>
    </row>
    <row r="176" s="25" customFormat="true" ht="15" hidden="false" customHeight="false" outlineLevel="0" collapsed="false">
      <c r="A176" s="20"/>
      <c r="B176" s="20"/>
      <c r="C176" s="20"/>
      <c r="D176" s="20"/>
      <c r="E176" s="20"/>
      <c r="F176" s="20"/>
      <c r="G176" s="20"/>
      <c r="H176" s="20"/>
      <c r="I176" s="21" t="s">
        <v>29</v>
      </c>
      <c r="J176" s="22" t="n">
        <f aca="false">SUM(J167:J175)</f>
        <v>8743.7535</v>
      </c>
    </row>
    <row r="177" s="25" customFormat="true" ht="15" hidden="false" customHeight="false" outlineLevel="0" collapsed="false">
      <c r="A177" s="13" t="s">
        <v>291</v>
      </c>
      <c r="B177" s="13"/>
      <c r="C177" s="13"/>
      <c r="D177" s="13"/>
      <c r="E177" s="13"/>
      <c r="F177" s="13"/>
      <c r="G177" s="13"/>
      <c r="H177" s="13"/>
      <c r="I177" s="13"/>
      <c r="J177" s="13"/>
    </row>
    <row r="178" s="25" customFormat="true" ht="84" hidden="false" customHeight="false" outlineLevel="0" collapsed="false">
      <c r="A178" s="23" t="n">
        <v>91790</v>
      </c>
      <c r="B178" s="6" t="s">
        <v>270</v>
      </c>
      <c r="C178" s="49" t="s">
        <v>292</v>
      </c>
      <c r="D178" s="24" t="s">
        <v>33</v>
      </c>
      <c r="E178" s="29" t="n">
        <v>23.4</v>
      </c>
      <c r="F178" s="14" t="n">
        <v>82.71</v>
      </c>
      <c r="G178" s="15" t="n">
        <f aca="false">ROUND((F178*(1+$G$11)),2)</f>
        <v>103.35</v>
      </c>
      <c r="H178" s="24" t="n">
        <f aca="false">J178*0.6</f>
        <v>1451.034</v>
      </c>
      <c r="I178" s="24" t="n">
        <f aca="false">J178*0.4</f>
        <v>967.356</v>
      </c>
      <c r="J178" s="67" t="n">
        <f aca="false">G178*E178</f>
        <v>2418.39</v>
      </c>
    </row>
    <row r="179" s="25" customFormat="true" ht="72" hidden="false" customHeight="false" outlineLevel="0" collapsed="false">
      <c r="A179" s="23" t="n">
        <v>91791</v>
      </c>
      <c r="B179" s="6" t="s">
        <v>273</v>
      </c>
      <c r="C179" s="49" t="s">
        <v>293</v>
      </c>
      <c r="D179" s="24" t="s">
        <v>33</v>
      </c>
      <c r="E179" s="29" t="n">
        <v>9.6</v>
      </c>
      <c r="F179" s="14" t="n">
        <v>116.77</v>
      </c>
      <c r="G179" s="15" t="n">
        <f aca="false">ROUND((F179*(1+$G$11)),2)</f>
        <v>145.92</v>
      </c>
      <c r="H179" s="24" t="n">
        <f aca="false">J179*0.6</f>
        <v>840.4992</v>
      </c>
      <c r="I179" s="24" t="n">
        <f aca="false">J179*0.4</f>
        <v>560.3328</v>
      </c>
      <c r="J179" s="67" t="n">
        <f aca="false">G179*E179</f>
        <v>1400.832</v>
      </c>
    </row>
    <row r="180" s="25" customFormat="true" ht="48" hidden="false" customHeight="false" outlineLevel="0" collapsed="false">
      <c r="A180" s="14" t="s">
        <v>294</v>
      </c>
      <c r="B180" s="6" t="s">
        <v>275</v>
      </c>
      <c r="C180" s="49" t="s">
        <v>295</v>
      </c>
      <c r="D180" s="24" t="s">
        <v>33</v>
      </c>
      <c r="E180" s="29" t="n">
        <v>7</v>
      </c>
      <c r="F180" s="14" t="n">
        <v>285.42</v>
      </c>
      <c r="G180" s="15" t="n">
        <f aca="false">ROUND((F180*(1+$G$11)),2)</f>
        <v>356.66</v>
      </c>
      <c r="H180" s="24" t="n">
        <f aca="false">J180*0.6</f>
        <v>1497.972</v>
      </c>
      <c r="I180" s="24" t="n">
        <f aca="false">J180*0.4</f>
        <v>998.648</v>
      </c>
      <c r="J180" s="67" t="n">
        <f aca="false">G180*E180</f>
        <v>2496.62</v>
      </c>
    </row>
    <row r="181" s="25" customFormat="true" ht="72" hidden="false" customHeight="false" outlineLevel="0" collapsed="false">
      <c r="A181" s="23" t="n">
        <v>95567</v>
      </c>
      <c r="B181" s="6" t="s">
        <v>277</v>
      </c>
      <c r="C181" s="49" t="s">
        <v>296</v>
      </c>
      <c r="D181" s="24" t="s">
        <v>33</v>
      </c>
      <c r="E181" s="29" t="n">
        <v>41</v>
      </c>
      <c r="F181" s="14" t="n">
        <v>82.99</v>
      </c>
      <c r="G181" s="15" t="n">
        <f aca="false">ROUND((F181*(1+$G$11)),2)</f>
        <v>103.7</v>
      </c>
      <c r="H181" s="24" t="n">
        <f aca="false">J181*0.6</f>
        <v>2551.02</v>
      </c>
      <c r="I181" s="24" t="n">
        <f aca="false">J181*0.4</f>
        <v>1700.68</v>
      </c>
      <c r="J181" s="67" t="n">
        <f aca="false">G181*E181</f>
        <v>4251.7</v>
      </c>
    </row>
    <row r="182" s="25" customFormat="true" ht="36" hidden="false" customHeight="false" outlineLevel="0" collapsed="false">
      <c r="A182" s="23" t="s">
        <v>297</v>
      </c>
      <c r="B182" s="6" t="s">
        <v>298</v>
      </c>
      <c r="C182" s="23" t="s">
        <v>299</v>
      </c>
      <c r="D182" s="24" t="s">
        <v>33</v>
      </c>
      <c r="E182" s="29" t="n">
        <v>51.65</v>
      </c>
      <c r="F182" s="10" t="n">
        <v>32.1</v>
      </c>
      <c r="G182" s="15" t="n">
        <f aca="false">ROUND((F182*(1+$G$11)),2)</f>
        <v>40.11</v>
      </c>
      <c r="H182" s="24" t="n">
        <f aca="false">J182*0.6</f>
        <v>1243.0089</v>
      </c>
      <c r="I182" s="24" t="n">
        <f aca="false">J182*0.4</f>
        <v>828.6726</v>
      </c>
      <c r="J182" s="67" t="n">
        <f aca="false">G182*E182</f>
        <v>2071.6815</v>
      </c>
    </row>
    <row r="183" s="25" customFormat="true" ht="72" hidden="false" customHeight="false" outlineLevel="0" collapsed="false">
      <c r="A183" s="23" t="n">
        <v>92808</v>
      </c>
      <c r="B183" s="6" t="s">
        <v>280</v>
      </c>
      <c r="C183" s="49" t="s">
        <v>300</v>
      </c>
      <c r="D183" s="24" t="s">
        <v>33</v>
      </c>
      <c r="E183" s="29" t="n">
        <v>41</v>
      </c>
      <c r="F183" s="10" t="n">
        <v>38.54</v>
      </c>
      <c r="G183" s="15" t="n">
        <f aca="false">ROUND((F183*(1+$G$11)),2)</f>
        <v>48.16</v>
      </c>
      <c r="H183" s="24" t="n">
        <f aca="false">J183*0.6</f>
        <v>1184.736</v>
      </c>
      <c r="I183" s="24" t="n">
        <f aca="false">J183*0.4</f>
        <v>789.824</v>
      </c>
      <c r="J183" s="67" t="n">
        <f aca="false">G183*E183</f>
        <v>1974.56</v>
      </c>
    </row>
    <row r="184" s="25" customFormat="true" ht="72" hidden="false" customHeight="false" outlineLevel="0" collapsed="false">
      <c r="A184" s="23" t="n">
        <v>92808</v>
      </c>
      <c r="B184" s="6" t="s">
        <v>280</v>
      </c>
      <c r="C184" s="49" t="s">
        <v>301</v>
      </c>
      <c r="D184" s="24" t="s">
        <v>33</v>
      </c>
      <c r="E184" s="29" t="n">
        <v>41</v>
      </c>
      <c r="F184" s="10" t="n">
        <v>38.54</v>
      </c>
      <c r="G184" s="15" t="n">
        <f aca="false">ROUND((F184*(1+$G$11)),2)</f>
        <v>48.16</v>
      </c>
      <c r="H184" s="24" t="n">
        <f aca="false">J184*0.6</f>
        <v>1184.736</v>
      </c>
      <c r="I184" s="24" t="n">
        <f aca="false">J184*0.4</f>
        <v>789.824</v>
      </c>
      <c r="J184" s="67" t="n">
        <f aca="false">G184*E184</f>
        <v>1974.56</v>
      </c>
    </row>
    <row r="185" s="25" customFormat="true" ht="48" hidden="false" customHeight="false" outlineLevel="0" collapsed="false">
      <c r="A185" s="74" t="n">
        <v>94287</v>
      </c>
      <c r="B185" s="75"/>
      <c r="C185" s="19" t="s">
        <v>302</v>
      </c>
      <c r="D185" s="24" t="s">
        <v>33</v>
      </c>
      <c r="E185" s="29" t="n">
        <v>15.52</v>
      </c>
      <c r="F185" s="14" t="n">
        <v>35.76</v>
      </c>
      <c r="G185" s="15" t="n">
        <f aca="false">ROUND((F185*(1+$G$11)),2)</f>
        <v>44.69</v>
      </c>
      <c r="H185" s="24" t="n">
        <f aca="false">J185*0.6</f>
        <v>416.15328</v>
      </c>
      <c r="I185" s="24" t="n">
        <f aca="false">J185*0.4</f>
        <v>277.43552</v>
      </c>
      <c r="J185" s="67" t="n">
        <f aca="false">G185*E185</f>
        <v>693.5888</v>
      </c>
    </row>
    <row r="186" s="25" customFormat="true" ht="15" hidden="false" customHeight="false" outlineLevel="0" collapsed="false">
      <c r="A186" s="20"/>
      <c r="B186" s="20"/>
      <c r="C186" s="20"/>
      <c r="D186" s="20"/>
      <c r="E186" s="20"/>
      <c r="F186" s="20"/>
      <c r="G186" s="20"/>
      <c r="H186" s="20"/>
      <c r="I186" s="21" t="s">
        <v>29</v>
      </c>
      <c r="J186" s="22" t="n">
        <f aca="false">SUM(J178:J185)</f>
        <v>17281.9323</v>
      </c>
    </row>
    <row r="187" customFormat="false" ht="15" hidden="false" customHeight="false" outlineLevel="0" collapsed="false">
      <c r="A187" s="13" t="s">
        <v>303</v>
      </c>
      <c r="B187" s="13"/>
      <c r="C187" s="13"/>
      <c r="D187" s="13"/>
      <c r="E187" s="13"/>
      <c r="F187" s="13"/>
      <c r="G187" s="13"/>
      <c r="H187" s="13"/>
      <c r="I187" s="13"/>
      <c r="J187" s="13"/>
    </row>
    <row r="188" customFormat="false" ht="24" hidden="false" customHeight="false" outlineLevel="0" collapsed="false">
      <c r="A188" s="54" t="s">
        <v>304</v>
      </c>
      <c r="B188" s="54" t="s">
        <v>305</v>
      </c>
      <c r="C188" s="76" t="s">
        <v>306</v>
      </c>
      <c r="D188" s="54" t="s">
        <v>126</v>
      </c>
      <c r="E188" s="77" t="n">
        <v>49</v>
      </c>
      <c r="F188" s="14" t="n">
        <v>11.16</v>
      </c>
      <c r="G188" s="15" t="n">
        <f aca="false">ROUND((F188*(1+$G$11)),2)</f>
        <v>13.95</v>
      </c>
      <c r="H188" s="78" t="n">
        <f aca="false">G188*0.75</f>
        <v>10.4625</v>
      </c>
      <c r="I188" s="78" t="n">
        <f aca="false">G188-H188</f>
        <v>3.4875</v>
      </c>
      <c r="J188" s="79" t="n">
        <f aca="false">G188*E188</f>
        <v>683.55</v>
      </c>
    </row>
    <row r="189" customFormat="false" ht="24" hidden="false" customHeight="false" outlineLevel="0" collapsed="false">
      <c r="A189" s="54" t="s">
        <v>307</v>
      </c>
      <c r="B189" s="54" t="s">
        <v>308</v>
      </c>
      <c r="C189" s="76" t="s">
        <v>309</v>
      </c>
      <c r="D189" s="54" t="s">
        <v>126</v>
      </c>
      <c r="E189" s="77" t="n">
        <v>1</v>
      </c>
      <c r="F189" s="14" t="n">
        <v>57.08</v>
      </c>
      <c r="G189" s="15" t="n">
        <f aca="false">ROUND((F189*(1+$G$11)),2)</f>
        <v>71.33</v>
      </c>
      <c r="H189" s="78" t="n">
        <f aca="false">G189*0.75</f>
        <v>53.4975</v>
      </c>
      <c r="I189" s="78" t="n">
        <f aca="false">G189-H189</f>
        <v>17.8325</v>
      </c>
      <c r="J189" s="79" t="n">
        <f aca="false">G189*E189</f>
        <v>71.33</v>
      </c>
    </row>
    <row r="190" customFormat="false" ht="60" hidden="false" customHeight="false" outlineLevel="0" collapsed="false">
      <c r="A190" s="80" t="s">
        <v>310</v>
      </c>
      <c r="B190" s="80" t="s">
        <v>311</v>
      </c>
      <c r="C190" s="81" t="s">
        <v>312</v>
      </c>
      <c r="D190" s="80" t="s">
        <v>126</v>
      </c>
      <c r="E190" s="82" t="n">
        <v>1</v>
      </c>
      <c r="F190" s="52" t="n">
        <v>531.24</v>
      </c>
      <c r="G190" s="83" t="n">
        <f aca="false">ROUND((F190*(1+$G$11)),2)</f>
        <v>663.84</v>
      </c>
      <c r="H190" s="84" t="n">
        <f aca="false">G190*0.75</f>
        <v>497.88</v>
      </c>
      <c r="I190" s="84" t="n">
        <f aca="false">G190-H190</f>
        <v>165.96</v>
      </c>
      <c r="J190" s="85" t="n">
        <f aca="false">G190*E190</f>
        <v>663.84</v>
      </c>
    </row>
    <row r="191" customFormat="false" ht="60" hidden="false" customHeight="false" outlineLevel="0" collapsed="false">
      <c r="A191" s="80" t="s">
        <v>313</v>
      </c>
      <c r="B191" s="80" t="s">
        <v>311</v>
      </c>
      <c r="C191" s="81" t="s">
        <v>314</v>
      </c>
      <c r="D191" s="80" t="s">
        <v>126</v>
      </c>
      <c r="E191" s="82" t="n">
        <v>1</v>
      </c>
      <c r="F191" s="52" t="n">
        <v>1288.17</v>
      </c>
      <c r="G191" s="83" t="n">
        <f aca="false">ROUND((F191*(1+$G$11)),2)</f>
        <v>1609.7</v>
      </c>
      <c r="H191" s="84" t="n">
        <f aca="false">G191*0.75</f>
        <v>1207.275</v>
      </c>
      <c r="I191" s="84" t="n">
        <f aca="false">G191-H191</f>
        <v>402.425</v>
      </c>
      <c r="J191" s="85" t="n">
        <f aca="false">G191*E191</f>
        <v>1609.7</v>
      </c>
    </row>
    <row r="192" customFormat="false" ht="36" hidden="false" customHeight="false" outlineLevel="0" collapsed="false">
      <c r="A192" s="86" t="s">
        <v>315</v>
      </c>
      <c r="B192" s="86" t="s">
        <v>316</v>
      </c>
      <c r="C192" s="87" t="s">
        <v>317</v>
      </c>
      <c r="D192" s="86" t="s">
        <v>126</v>
      </c>
      <c r="E192" s="88" t="n">
        <v>24</v>
      </c>
      <c r="F192" s="14" t="n">
        <v>9.41</v>
      </c>
      <c r="G192" s="89" t="n">
        <f aca="false">ROUND((F192*(1+$G$11)),2)</f>
        <v>11.76</v>
      </c>
      <c r="H192" s="90" t="n">
        <f aca="false">G192*0.75</f>
        <v>8.82</v>
      </c>
      <c r="I192" s="90" t="n">
        <f aca="false">G192-H192</f>
        <v>2.94</v>
      </c>
      <c r="J192" s="91" t="n">
        <f aca="false">G192*E192</f>
        <v>282.24</v>
      </c>
    </row>
    <row r="193" customFormat="false" ht="48" hidden="false" customHeight="false" outlineLevel="0" collapsed="false">
      <c r="A193" s="54" t="s">
        <v>318</v>
      </c>
      <c r="B193" s="54" t="s">
        <v>319</v>
      </c>
      <c r="C193" s="76" t="s">
        <v>320</v>
      </c>
      <c r="D193" s="54" t="s">
        <v>126</v>
      </c>
      <c r="E193" s="77" t="n">
        <v>1</v>
      </c>
      <c r="F193" s="14" t="n">
        <v>24.65</v>
      </c>
      <c r="G193" s="15" t="n">
        <f aca="false">ROUND((F193*(1+$G$11)),2)</f>
        <v>30.8</v>
      </c>
      <c r="H193" s="78" t="n">
        <f aca="false">G193*0.75</f>
        <v>23.1</v>
      </c>
      <c r="I193" s="78" t="n">
        <f aca="false">G193-H193</f>
        <v>7.7</v>
      </c>
      <c r="J193" s="79" t="n">
        <f aca="false">G193*E193</f>
        <v>30.8</v>
      </c>
    </row>
    <row r="194" customFormat="false" ht="15" hidden="false" customHeight="false" outlineLevel="0" collapsed="false">
      <c r="A194" s="54" t="s">
        <v>321</v>
      </c>
      <c r="B194" s="54" t="s">
        <v>322</v>
      </c>
      <c r="C194" s="92" t="s">
        <v>323</v>
      </c>
      <c r="D194" s="54" t="s">
        <v>126</v>
      </c>
      <c r="E194" s="77" t="n">
        <v>12</v>
      </c>
      <c r="F194" s="14" t="n">
        <v>12.81</v>
      </c>
      <c r="G194" s="15" t="n">
        <f aca="false">ROUND((F194*(1+$G$11)),2)</f>
        <v>16.01</v>
      </c>
      <c r="H194" s="78" t="n">
        <f aca="false">G194*0.75</f>
        <v>12.0075</v>
      </c>
      <c r="I194" s="78" t="n">
        <f aca="false">G194-H194</f>
        <v>4.0025</v>
      </c>
      <c r="J194" s="79" t="n">
        <f aca="false">G194*E194</f>
        <v>192.12</v>
      </c>
    </row>
    <row r="195" customFormat="false" ht="15" hidden="false" customHeight="false" outlineLevel="0" collapsed="false">
      <c r="A195" s="54" t="s">
        <v>324</v>
      </c>
      <c r="B195" s="54" t="s">
        <v>325</v>
      </c>
      <c r="C195" s="92" t="s">
        <v>326</v>
      </c>
      <c r="D195" s="54" t="s">
        <v>126</v>
      </c>
      <c r="E195" s="77" t="n">
        <v>6</v>
      </c>
      <c r="F195" s="14" t="n">
        <v>11.22</v>
      </c>
      <c r="G195" s="15" t="n">
        <f aca="false">ROUND((F195*(1+$G$11)),2)</f>
        <v>14.02</v>
      </c>
      <c r="H195" s="78" t="n">
        <f aca="false">G195*0.75</f>
        <v>10.515</v>
      </c>
      <c r="I195" s="78" t="n">
        <f aca="false">G195-H195</f>
        <v>3.505</v>
      </c>
      <c r="J195" s="79" t="n">
        <f aca="false">G195*E195</f>
        <v>84.12</v>
      </c>
    </row>
    <row r="196" customFormat="false" ht="15" hidden="false" customHeight="false" outlineLevel="0" collapsed="false">
      <c r="A196" s="54" t="s">
        <v>327</v>
      </c>
      <c r="B196" s="54" t="s">
        <v>328</v>
      </c>
      <c r="C196" s="92" t="s">
        <v>329</v>
      </c>
      <c r="D196" s="54" t="s">
        <v>126</v>
      </c>
      <c r="E196" s="77" t="n">
        <v>2</v>
      </c>
      <c r="F196" s="14" t="n">
        <v>14.09</v>
      </c>
      <c r="G196" s="15" t="n">
        <f aca="false">ROUND((F196*(1+$G$11)),2)</f>
        <v>17.61</v>
      </c>
      <c r="H196" s="78" t="n">
        <f aca="false">G196*0.75</f>
        <v>13.2075</v>
      </c>
      <c r="I196" s="78" t="n">
        <f aca="false">G196-H196</f>
        <v>4.4025</v>
      </c>
      <c r="J196" s="79" t="n">
        <f aca="false">G196*E196</f>
        <v>35.22</v>
      </c>
    </row>
    <row r="197" customFormat="false" ht="15" hidden="false" customHeight="false" outlineLevel="0" collapsed="false">
      <c r="A197" s="54" t="s">
        <v>330</v>
      </c>
      <c r="B197" s="54" t="s">
        <v>328</v>
      </c>
      <c r="C197" s="92" t="s">
        <v>331</v>
      </c>
      <c r="D197" s="54" t="s">
        <v>126</v>
      </c>
      <c r="E197" s="77" t="n">
        <v>1</v>
      </c>
      <c r="F197" s="14" t="n">
        <v>90.91</v>
      </c>
      <c r="G197" s="15" t="n">
        <f aca="false">ROUND((F197*(1+$G$11)),2)</f>
        <v>113.6</v>
      </c>
      <c r="H197" s="78" t="n">
        <f aca="false">G197*0.75</f>
        <v>85.2</v>
      </c>
      <c r="I197" s="78" t="n">
        <f aca="false">G197-H197</f>
        <v>28.4</v>
      </c>
      <c r="J197" s="79" t="n">
        <f aca="false">G197*E197</f>
        <v>113.6</v>
      </c>
    </row>
    <row r="198" customFormat="false" ht="48" hidden="false" customHeight="false" outlineLevel="0" collapsed="false">
      <c r="A198" s="54" t="s">
        <v>332</v>
      </c>
      <c r="B198" s="54" t="s">
        <v>333</v>
      </c>
      <c r="C198" s="76" t="s">
        <v>334</v>
      </c>
      <c r="D198" s="54" t="s">
        <v>33</v>
      </c>
      <c r="E198" s="77" t="n">
        <v>400</v>
      </c>
      <c r="F198" s="14" t="n">
        <v>5.47</v>
      </c>
      <c r="G198" s="15" t="n">
        <f aca="false">ROUND((F198*(1+$G$11)),2)</f>
        <v>6.84</v>
      </c>
      <c r="H198" s="78" t="n">
        <f aca="false">G198*0.75</f>
        <v>5.13</v>
      </c>
      <c r="I198" s="78" t="n">
        <f aca="false">G198-H198</f>
        <v>1.71</v>
      </c>
      <c r="J198" s="79" t="n">
        <f aca="false">G198*E198</f>
        <v>2736</v>
      </c>
    </row>
    <row r="199" customFormat="false" ht="48" hidden="false" customHeight="false" outlineLevel="0" collapsed="false">
      <c r="A199" s="54" t="s">
        <v>335</v>
      </c>
      <c r="B199" s="54" t="s">
        <v>336</v>
      </c>
      <c r="C199" s="76" t="s">
        <v>337</v>
      </c>
      <c r="D199" s="54" t="s">
        <v>33</v>
      </c>
      <c r="E199" s="77" t="n">
        <v>400</v>
      </c>
      <c r="F199" s="14" t="n">
        <v>7.57</v>
      </c>
      <c r="G199" s="15" t="n">
        <f aca="false">ROUND((F199*(1+$G$11)),2)</f>
        <v>9.46</v>
      </c>
      <c r="H199" s="78" t="n">
        <f aca="false">G199*0.75</f>
        <v>7.095</v>
      </c>
      <c r="I199" s="78" t="n">
        <f aca="false">G199-H199</f>
        <v>2.365</v>
      </c>
      <c r="J199" s="79" t="n">
        <f aca="false">G199*E199</f>
        <v>3784</v>
      </c>
    </row>
    <row r="200" customFormat="false" ht="36" hidden="false" customHeight="false" outlineLevel="0" collapsed="false">
      <c r="A200" s="54" t="s">
        <v>338</v>
      </c>
      <c r="B200" s="54" t="s">
        <v>339</v>
      </c>
      <c r="C200" s="76" t="s">
        <v>340</v>
      </c>
      <c r="D200" s="54" t="s">
        <v>33</v>
      </c>
      <c r="E200" s="77" t="n">
        <v>300</v>
      </c>
      <c r="F200" s="14" t="n">
        <v>12.7</v>
      </c>
      <c r="G200" s="15" t="n">
        <f aca="false">ROUND((F200*(1+$G$11)),2)</f>
        <v>15.87</v>
      </c>
      <c r="H200" s="78" t="n">
        <f aca="false">G200*0.75</f>
        <v>11.9025</v>
      </c>
      <c r="I200" s="78" t="n">
        <f aca="false">G200-H200</f>
        <v>3.9675</v>
      </c>
      <c r="J200" s="79" t="n">
        <f aca="false">G200*E200</f>
        <v>4761</v>
      </c>
    </row>
    <row r="201" customFormat="false" ht="24" hidden="false" customHeight="false" outlineLevel="0" collapsed="false">
      <c r="A201" s="54" t="s">
        <v>341</v>
      </c>
      <c r="B201" s="54" t="s">
        <v>342</v>
      </c>
      <c r="C201" s="76" t="s">
        <v>343</v>
      </c>
      <c r="D201" s="54" t="s">
        <v>33</v>
      </c>
      <c r="E201" s="77" t="n">
        <v>40</v>
      </c>
      <c r="F201" s="14" t="n">
        <v>5.61</v>
      </c>
      <c r="G201" s="15" t="n">
        <f aca="false">ROUND((F201*(1+$G$11)),2)</f>
        <v>7.01</v>
      </c>
      <c r="H201" s="78" t="n">
        <f aca="false">G201*0.75</f>
        <v>5.2575</v>
      </c>
      <c r="I201" s="78" t="n">
        <f aca="false">G201-H201</f>
        <v>1.7525</v>
      </c>
      <c r="J201" s="79" t="n">
        <f aca="false">G201*E201</f>
        <v>280.4</v>
      </c>
    </row>
    <row r="202" customFormat="false" ht="24" hidden="false" customHeight="false" outlineLevel="0" collapsed="false">
      <c r="A202" s="54" t="s">
        <v>344</v>
      </c>
      <c r="B202" s="54" t="s">
        <v>345</v>
      </c>
      <c r="C202" s="76" t="s">
        <v>346</v>
      </c>
      <c r="D202" s="54" t="s">
        <v>126</v>
      </c>
      <c r="E202" s="77" t="n">
        <v>57</v>
      </c>
      <c r="F202" s="14" t="n">
        <v>3.6</v>
      </c>
      <c r="G202" s="15" t="n">
        <f aca="false">ROUND((F202*(1+$G$11)),2)</f>
        <v>4.5</v>
      </c>
      <c r="H202" s="78" t="n">
        <f aca="false">G202*0.75</f>
        <v>3.375</v>
      </c>
      <c r="I202" s="78" t="n">
        <f aca="false">G202-H202</f>
        <v>1.125</v>
      </c>
      <c r="J202" s="79" t="n">
        <f aca="false">G202*E202</f>
        <v>256.5</v>
      </c>
    </row>
    <row r="203" customFormat="false" ht="36" hidden="false" customHeight="false" outlineLevel="0" collapsed="false">
      <c r="A203" s="93" t="s">
        <v>347</v>
      </c>
      <c r="B203" s="54" t="s">
        <v>348</v>
      </c>
      <c r="C203" s="76" t="s">
        <v>349</v>
      </c>
      <c r="D203" s="54" t="s">
        <v>33</v>
      </c>
      <c r="E203" s="77" t="n">
        <v>600</v>
      </c>
      <c r="F203" s="14" t="n">
        <v>9.94</v>
      </c>
      <c r="G203" s="15" t="n">
        <f aca="false">ROUND((F203*(1+$G$11)),2)</f>
        <v>12.42</v>
      </c>
      <c r="H203" s="78" t="n">
        <f aca="false">G203*0.75</f>
        <v>9.315</v>
      </c>
      <c r="I203" s="78" t="n">
        <f aca="false">G203-H203</f>
        <v>3.105</v>
      </c>
      <c r="J203" s="79" t="n">
        <f aca="false">G203*E203</f>
        <v>7452</v>
      </c>
    </row>
    <row r="204" customFormat="false" ht="48" hidden="false" customHeight="false" outlineLevel="0" collapsed="false">
      <c r="A204" s="54" t="s">
        <v>350</v>
      </c>
      <c r="B204" s="54" t="s">
        <v>351</v>
      </c>
      <c r="C204" s="76" t="s">
        <v>352</v>
      </c>
      <c r="D204" s="54" t="s">
        <v>33</v>
      </c>
      <c r="E204" s="77" t="n">
        <v>3500</v>
      </c>
      <c r="F204" s="14" t="n">
        <v>3.91</v>
      </c>
      <c r="G204" s="15" t="n">
        <f aca="false">ROUND((F204*(1+$G$11)),2)</f>
        <v>4.89</v>
      </c>
      <c r="H204" s="78" t="n">
        <f aca="false">G204*0.75</f>
        <v>3.6675</v>
      </c>
      <c r="I204" s="78" t="n">
        <f aca="false">G204-H204</f>
        <v>1.2225</v>
      </c>
      <c r="J204" s="79" t="n">
        <f aca="false">G204*E204</f>
        <v>17115</v>
      </c>
    </row>
    <row r="205" customFormat="false" ht="48" hidden="false" customHeight="false" outlineLevel="0" collapsed="false">
      <c r="A205" s="54" t="s">
        <v>353</v>
      </c>
      <c r="B205" s="54" t="s">
        <v>354</v>
      </c>
      <c r="C205" s="76" t="s">
        <v>355</v>
      </c>
      <c r="D205" s="54" t="s">
        <v>33</v>
      </c>
      <c r="E205" s="77" t="n">
        <v>1500</v>
      </c>
      <c r="F205" s="14" t="n">
        <v>3.85</v>
      </c>
      <c r="G205" s="15" t="n">
        <f aca="false">ROUND((F205*(1+$G$11)),2)</f>
        <v>4.81</v>
      </c>
      <c r="H205" s="78" t="n">
        <f aca="false">G205*0.75</f>
        <v>3.6075</v>
      </c>
      <c r="I205" s="78" t="n">
        <f aca="false">G205-H205</f>
        <v>1.2025</v>
      </c>
      <c r="J205" s="79" t="n">
        <f aca="false">G205*E205</f>
        <v>7215</v>
      </c>
    </row>
    <row r="206" customFormat="false" ht="15" hidden="false" customHeight="false" outlineLevel="0" collapsed="false">
      <c r="A206" s="54" t="s">
        <v>356</v>
      </c>
      <c r="B206" s="54" t="s">
        <v>357</v>
      </c>
      <c r="C206" s="76" t="s">
        <v>358</v>
      </c>
      <c r="D206" s="54" t="s">
        <v>126</v>
      </c>
      <c r="E206" s="77" t="n">
        <v>7</v>
      </c>
      <c r="F206" s="14" t="n">
        <v>24.76</v>
      </c>
      <c r="G206" s="15" t="n">
        <f aca="false">ROUND((F206*(1+$G$11)),2)</f>
        <v>30.94</v>
      </c>
      <c r="H206" s="78" t="n">
        <f aca="false">G206*0.75</f>
        <v>23.205</v>
      </c>
      <c r="I206" s="78" t="n">
        <f aca="false">G206-H206</f>
        <v>7.735</v>
      </c>
      <c r="J206" s="79" t="n">
        <f aca="false">G206*E206</f>
        <v>216.58</v>
      </c>
    </row>
    <row r="207" customFormat="false" ht="15" hidden="false" customHeight="false" outlineLevel="0" collapsed="false">
      <c r="A207" s="54" t="s">
        <v>359</v>
      </c>
      <c r="B207" s="54" t="s">
        <v>360</v>
      </c>
      <c r="C207" s="76" t="s">
        <v>361</v>
      </c>
      <c r="D207" s="54" t="s">
        <v>126</v>
      </c>
      <c r="E207" s="77" t="n">
        <v>8</v>
      </c>
      <c r="F207" s="14" t="n">
        <v>13.6</v>
      </c>
      <c r="G207" s="15" t="n">
        <f aca="false">ROUND((F207*(1+$G$11)),2)</f>
        <v>16.99</v>
      </c>
      <c r="H207" s="78" t="n">
        <f aca="false">G207*0.75</f>
        <v>12.7425</v>
      </c>
      <c r="I207" s="78" t="n">
        <f aca="false">G207-H207</f>
        <v>4.2475</v>
      </c>
      <c r="J207" s="79" t="n">
        <f aca="false">G207*E207</f>
        <v>135.92</v>
      </c>
    </row>
    <row r="208" customFormat="false" ht="15" hidden="false" customHeight="false" outlineLevel="0" collapsed="false">
      <c r="A208" s="54" t="s">
        <v>315</v>
      </c>
      <c r="B208" s="54" t="s">
        <v>362</v>
      </c>
      <c r="C208" s="76" t="s">
        <v>363</v>
      </c>
      <c r="D208" s="54" t="s">
        <v>126</v>
      </c>
      <c r="E208" s="77" t="n">
        <v>24</v>
      </c>
      <c r="F208" s="14" t="n">
        <v>9.41</v>
      </c>
      <c r="G208" s="15" t="n">
        <f aca="false">ROUND((F208*(1+$G$11)),2)</f>
        <v>11.76</v>
      </c>
      <c r="H208" s="78" t="n">
        <f aca="false">G208*0.75</f>
        <v>8.82</v>
      </c>
      <c r="I208" s="78" t="n">
        <f aca="false">G208-H208</f>
        <v>2.94</v>
      </c>
      <c r="J208" s="79" t="n">
        <f aca="false">G208*E208</f>
        <v>282.24</v>
      </c>
    </row>
    <row r="209" customFormat="false" ht="36" hidden="false" customHeight="false" outlineLevel="0" collapsed="false">
      <c r="A209" s="54" t="s">
        <v>364</v>
      </c>
      <c r="B209" s="54" t="s">
        <v>365</v>
      </c>
      <c r="C209" s="76" t="s">
        <v>366</v>
      </c>
      <c r="D209" s="54" t="s">
        <v>33</v>
      </c>
      <c r="E209" s="77" t="n">
        <v>600</v>
      </c>
      <c r="F209" s="14" t="n">
        <v>15.79</v>
      </c>
      <c r="G209" s="15" t="n">
        <f aca="false">ROUND((F209*(1+$G$11)),2)</f>
        <v>19.73</v>
      </c>
      <c r="H209" s="78" t="n">
        <f aca="false">G209*0.75</f>
        <v>14.7975</v>
      </c>
      <c r="I209" s="78" t="n">
        <f aca="false">G209-H209</f>
        <v>4.9325</v>
      </c>
      <c r="J209" s="79" t="n">
        <f aca="false">G209*E209</f>
        <v>11838</v>
      </c>
    </row>
    <row r="210" customFormat="false" ht="24" hidden="false" customHeight="false" outlineLevel="0" collapsed="false">
      <c r="A210" s="54" t="s">
        <v>367</v>
      </c>
      <c r="B210" s="54" t="s">
        <v>368</v>
      </c>
      <c r="C210" s="76" t="s">
        <v>369</v>
      </c>
      <c r="D210" s="54" t="s">
        <v>126</v>
      </c>
      <c r="E210" s="77" t="n">
        <v>1</v>
      </c>
      <c r="F210" s="14" t="n">
        <v>88.11</v>
      </c>
      <c r="G210" s="15" t="n">
        <f aca="false">ROUND((F210*(1+$G$11)),2)</f>
        <v>110.1</v>
      </c>
      <c r="H210" s="78" t="n">
        <f aca="false">G210*0.75</f>
        <v>82.575</v>
      </c>
      <c r="I210" s="78" t="n">
        <f aca="false">G210-H210</f>
        <v>27.525</v>
      </c>
      <c r="J210" s="79" t="n">
        <f aca="false">G210*E210</f>
        <v>110.1</v>
      </c>
    </row>
    <row r="211" customFormat="false" ht="36" hidden="false" customHeight="false" outlineLevel="0" collapsed="false">
      <c r="A211" s="54" t="s">
        <v>370</v>
      </c>
      <c r="B211" s="54" t="s">
        <v>371</v>
      </c>
      <c r="C211" s="76" t="s">
        <v>372</v>
      </c>
      <c r="D211" s="54" t="s">
        <v>126</v>
      </c>
      <c r="E211" s="77" t="n">
        <v>4</v>
      </c>
      <c r="F211" s="14" t="n">
        <v>16.88</v>
      </c>
      <c r="G211" s="15" t="n">
        <f aca="false">ROUND((F211*(1+$G$11)),2)</f>
        <v>21.09</v>
      </c>
      <c r="H211" s="78" t="n">
        <f aca="false">G211*0.75</f>
        <v>15.8175</v>
      </c>
      <c r="I211" s="78" t="n">
        <f aca="false">G211-H211</f>
        <v>5.2725</v>
      </c>
      <c r="J211" s="79" t="n">
        <f aca="false">G211*E211</f>
        <v>84.36</v>
      </c>
    </row>
    <row r="212" customFormat="false" ht="36" hidden="false" customHeight="false" outlineLevel="0" collapsed="false">
      <c r="A212" s="54" t="s">
        <v>373</v>
      </c>
      <c r="B212" s="54" t="s">
        <v>374</v>
      </c>
      <c r="C212" s="76" t="s">
        <v>375</v>
      </c>
      <c r="D212" s="54" t="s">
        <v>126</v>
      </c>
      <c r="E212" s="77" t="n">
        <v>7</v>
      </c>
      <c r="F212" s="14" t="n">
        <v>39.1</v>
      </c>
      <c r="G212" s="15" t="n">
        <f aca="false">ROUND((F212*(1+$G$11)),2)</f>
        <v>48.86</v>
      </c>
      <c r="H212" s="78" t="n">
        <f aca="false">G212*0.75</f>
        <v>36.645</v>
      </c>
      <c r="I212" s="78" t="n">
        <f aca="false">G212-H212</f>
        <v>12.215</v>
      </c>
      <c r="J212" s="79" t="n">
        <f aca="false">G212*E212</f>
        <v>342.02</v>
      </c>
    </row>
    <row r="213" customFormat="false" ht="36" hidden="false" customHeight="false" outlineLevel="0" collapsed="false">
      <c r="A213" s="54" t="s">
        <v>376</v>
      </c>
      <c r="B213" s="54" t="s">
        <v>377</v>
      </c>
      <c r="C213" s="94" t="s">
        <v>378</v>
      </c>
      <c r="D213" s="54" t="s">
        <v>126</v>
      </c>
      <c r="E213" s="77" t="n">
        <v>24</v>
      </c>
      <c r="F213" s="14" t="n">
        <v>123.85</v>
      </c>
      <c r="G213" s="15" t="n">
        <f aca="false">ROUND((F213*(1+$G$11)),2)</f>
        <v>154.76</v>
      </c>
      <c r="H213" s="78" t="n">
        <f aca="false">G213*0.75</f>
        <v>116.07</v>
      </c>
      <c r="I213" s="78" t="n">
        <f aca="false">G213-H213</f>
        <v>38.69</v>
      </c>
      <c r="J213" s="79" t="n">
        <f aca="false">G213*E213</f>
        <v>3714.24</v>
      </c>
    </row>
    <row r="214" customFormat="false" ht="24" hidden="false" customHeight="false" outlineLevel="0" collapsed="false">
      <c r="A214" s="54" t="s">
        <v>379</v>
      </c>
      <c r="B214" s="54" t="s">
        <v>380</v>
      </c>
      <c r="C214" s="94" t="s">
        <v>381</v>
      </c>
      <c r="D214" s="54" t="s">
        <v>126</v>
      </c>
      <c r="E214" s="77" t="n">
        <v>25</v>
      </c>
      <c r="F214" s="14" t="n">
        <v>26.54</v>
      </c>
      <c r="G214" s="15" t="n">
        <f aca="false">ROUND((F214*(1+$G$11)),2)</f>
        <v>33.16</v>
      </c>
      <c r="H214" s="78" t="n">
        <f aca="false">G214*0.75</f>
        <v>24.87</v>
      </c>
      <c r="I214" s="78" t="n">
        <f aca="false">G214-H214</f>
        <v>8.29</v>
      </c>
      <c r="J214" s="79" t="n">
        <f aca="false">G214*E214</f>
        <v>829</v>
      </c>
    </row>
    <row r="215" customFormat="false" ht="36" hidden="false" customHeight="false" outlineLevel="0" collapsed="false">
      <c r="A215" s="54" t="s">
        <v>382</v>
      </c>
      <c r="B215" s="54" t="s">
        <v>383</v>
      </c>
      <c r="C215" s="76" t="s">
        <v>384</v>
      </c>
      <c r="D215" s="54" t="s">
        <v>126</v>
      </c>
      <c r="E215" s="77" t="n">
        <v>24</v>
      </c>
      <c r="F215" s="14" t="n">
        <v>28.58</v>
      </c>
      <c r="G215" s="15" t="n">
        <f aca="false">ROUND((F215*(1+$G$11)),2)</f>
        <v>35.71</v>
      </c>
      <c r="H215" s="78" t="n">
        <f aca="false">G215*0.75</f>
        <v>26.7825</v>
      </c>
      <c r="I215" s="78" t="n">
        <f aca="false">G215-H215</f>
        <v>8.9275</v>
      </c>
      <c r="J215" s="79" t="n">
        <f aca="false">G215*E215</f>
        <v>857.04</v>
      </c>
    </row>
    <row r="216" customFormat="false" ht="24" hidden="false" customHeight="false" outlineLevel="0" collapsed="false">
      <c r="A216" s="54" t="s">
        <v>385</v>
      </c>
      <c r="B216" s="54" t="s">
        <v>386</v>
      </c>
      <c r="C216" s="76" t="s">
        <v>387</v>
      </c>
      <c r="D216" s="54" t="s">
        <v>126</v>
      </c>
      <c r="E216" s="77" t="n">
        <v>3</v>
      </c>
      <c r="F216" s="14" t="n">
        <v>31.02</v>
      </c>
      <c r="G216" s="15" t="n">
        <f aca="false">ROUND((F216*(1+$G$11)),2)</f>
        <v>38.76</v>
      </c>
      <c r="H216" s="78" t="n">
        <f aca="false">G216*0.75</f>
        <v>29.07</v>
      </c>
      <c r="I216" s="78" t="n">
        <f aca="false">G216-H216</f>
        <v>9.69</v>
      </c>
      <c r="J216" s="79" t="n">
        <f aca="false">G216*E216</f>
        <v>116.28</v>
      </c>
    </row>
    <row r="217" customFormat="false" ht="24" hidden="false" customHeight="false" outlineLevel="0" collapsed="false">
      <c r="A217" s="54" t="s">
        <v>388</v>
      </c>
      <c r="B217" s="54" t="s">
        <v>389</v>
      </c>
      <c r="C217" s="76" t="s">
        <v>390</v>
      </c>
      <c r="D217" s="54" t="s">
        <v>126</v>
      </c>
      <c r="E217" s="77" t="n">
        <v>15</v>
      </c>
      <c r="F217" s="14" t="n">
        <v>48.28</v>
      </c>
      <c r="G217" s="15" t="n">
        <f aca="false">ROUND((F217*(1+$G$11)),2)</f>
        <v>60.33</v>
      </c>
      <c r="H217" s="78" t="n">
        <f aca="false">G217*0.75</f>
        <v>45.2475</v>
      </c>
      <c r="I217" s="78" t="n">
        <f aca="false">G217-H217</f>
        <v>15.0825</v>
      </c>
      <c r="J217" s="79" t="n">
        <f aca="false">G217*E217</f>
        <v>904.95</v>
      </c>
    </row>
    <row r="218" customFormat="false" ht="48" hidden="false" customHeight="false" outlineLevel="0" collapsed="false">
      <c r="A218" s="93" t="s">
        <v>391</v>
      </c>
      <c r="B218" s="54" t="s">
        <v>392</v>
      </c>
      <c r="C218" s="76" t="s">
        <v>393</v>
      </c>
      <c r="D218" s="54" t="s">
        <v>33</v>
      </c>
      <c r="E218" s="77" t="n">
        <v>80</v>
      </c>
      <c r="F218" s="14" t="n">
        <v>18.93</v>
      </c>
      <c r="G218" s="15" t="n">
        <f aca="false">ROUND((F218*(1+$G$11)),2)</f>
        <v>23.65</v>
      </c>
      <c r="H218" s="78" t="n">
        <f aca="false">G218*0.75</f>
        <v>17.7375</v>
      </c>
      <c r="I218" s="78" t="n">
        <f aca="false">G218-H218</f>
        <v>5.9125</v>
      </c>
      <c r="J218" s="79" t="n">
        <f aca="false">G218*E218</f>
        <v>1892</v>
      </c>
    </row>
    <row r="219" customFormat="false" ht="36" hidden="false" customHeight="false" outlineLevel="0" collapsed="false">
      <c r="A219" s="54" t="s">
        <v>394</v>
      </c>
      <c r="B219" s="54" t="s">
        <v>395</v>
      </c>
      <c r="C219" s="76" t="s">
        <v>396</v>
      </c>
      <c r="D219" s="54" t="s">
        <v>126</v>
      </c>
      <c r="E219" s="77" t="n">
        <v>2</v>
      </c>
      <c r="F219" s="14" t="n">
        <v>82.61</v>
      </c>
      <c r="G219" s="15" t="n">
        <f aca="false">ROUND((F219*(1+$G$11)),2)</f>
        <v>103.23</v>
      </c>
      <c r="H219" s="78" t="n">
        <f aca="false">G219*0.75</f>
        <v>77.4225</v>
      </c>
      <c r="I219" s="78" t="n">
        <f aca="false">G219-H219</f>
        <v>25.8075</v>
      </c>
      <c r="J219" s="79" t="n">
        <f aca="false">G219*E219</f>
        <v>206.46</v>
      </c>
    </row>
    <row r="220" customFormat="false" ht="36" hidden="false" customHeight="false" outlineLevel="0" collapsed="false">
      <c r="A220" s="54" t="s">
        <v>397</v>
      </c>
      <c r="B220" s="54" t="s">
        <v>398</v>
      </c>
      <c r="C220" s="76" t="s">
        <v>399</v>
      </c>
      <c r="D220" s="54" t="s">
        <v>400</v>
      </c>
      <c r="E220" s="77" t="n">
        <v>1</v>
      </c>
      <c r="F220" s="14" t="n">
        <v>474.35</v>
      </c>
      <c r="G220" s="15" t="n">
        <f aca="false">ROUND((F220*(1+$G$11)),2)</f>
        <v>592.75</v>
      </c>
      <c r="H220" s="78" t="n">
        <f aca="false">G220*0.75</f>
        <v>444.5625</v>
      </c>
      <c r="I220" s="78" t="n">
        <f aca="false">G220-H220</f>
        <v>148.1875</v>
      </c>
      <c r="J220" s="79" t="n">
        <f aca="false">G220*E220</f>
        <v>592.75</v>
      </c>
    </row>
    <row r="221" s="25" customFormat="true" ht="24.75" hidden="false" customHeight="false" outlineLevel="0" collapsed="false">
      <c r="A221" s="54" t="s">
        <v>401</v>
      </c>
      <c r="B221" s="54" t="s">
        <v>402</v>
      </c>
      <c r="C221" s="19" t="s">
        <v>403</v>
      </c>
      <c r="D221" s="54" t="s">
        <v>33</v>
      </c>
      <c r="E221" s="77" t="n">
        <v>200</v>
      </c>
      <c r="F221" s="14" t="n">
        <v>2.11</v>
      </c>
      <c r="G221" s="15" t="n">
        <f aca="false">ROUND((F221*(1+$G$11)),2)</f>
        <v>2.64</v>
      </c>
      <c r="H221" s="78" t="n">
        <f aca="false">G221*0.75</f>
        <v>1.98</v>
      </c>
      <c r="I221" s="78" t="n">
        <f aca="false">G221-H221</f>
        <v>0.66</v>
      </c>
      <c r="J221" s="79" t="n">
        <f aca="false">G221*E221</f>
        <v>528</v>
      </c>
    </row>
    <row r="222" customFormat="false" ht="24.75" hidden="false" customHeight="false" outlineLevel="0" collapsed="false">
      <c r="A222" s="54" t="s">
        <v>404</v>
      </c>
      <c r="B222" s="54" t="s">
        <v>405</v>
      </c>
      <c r="C222" s="95" t="s">
        <v>406</v>
      </c>
      <c r="D222" s="54" t="s">
        <v>126</v>
      </c>
      <c r="E222" s="77" t="n">
        <v>3</v>
      </c>
      <c r="F222" s="14" t="n">
        <v>635.66</v>
      </c>
      <c r="G222" s="15" t="n">
        <f aca="false">ROUND((F222*(1+$G$11)),2)</f>
        <v>794.32</v>
      </c>
      <c r="H222" s="78" t="n">
        <f aca="false">G222*0.75</f>
        <v>595.74</v>
      </c>
      <c r="I222" s="78" t="n">
        <f aca="false">G222-H222</f>
        <v>198.58</v>
      </c>
      <c r="J222" s="79" t="n">
        <f aca="false">G222*E222</f>
        <v>2382.96</v>
      </c>
    </row>
    <row r="223" customFormat="false" ht="36.75" hidden="false" customHeight="false" outlineLevel="0" collapsed="false">
      <c r="A223" s="54" t="s">
        <v>407</v>
      </c>
      <c r="B223" s="54" t="s">
        <v>408</v>
      </c>
      <c r="C223" s="95" t="s">
        <v>409</v>
      </c>
      <c r="D223" s="54" t="s">
        <v>126</v>
      </c>
      <c r="E223" s="77" t="n">
        <v>10</v>
      </c>
      <c r="F223" s="14" t="n">
        <v>625.81</v>
      </c>
      <c r="G223" s="15" t="n">
        <f aca="false">ROUND((F223*(1+$G$11)),2)</f>
        <v>782.01</v>
      </c>
      <c r="H223" s="78" t="n">
        <f aca="false">G223*0.75</f>
        <v>586.5075</v>
      </c>
      <c r="I223" s="78" t="n">
        <f aca="false">G223-H223</f>
        <v>195.5025</v>
      </c>
      <c r="J223" s="79" t="n">
        <f aca="false">G223*E223</f>
        <v>7820.1</v>
      </c>
    </row>
    <row r="224" customFormat="false" ht="36.75" hidden="false" customHeight="false" outlineLevel="0" collapsed="false">
      <c r="A224" s="54" t="s">
        <v>410</v>
      </c>
      <c r="B224" s="54" t="s">
        <v>411</v>
      </c>
      <c r="C224" s="95" t="s">
        <v>412</v>
      </c>
      <c r="D224" s="54" t="s">
        <v>126</v>
      </c>
      <c r="E224" s="77" t="n">
        <v>5</v>
      </c>
      <c r="F224" s="14" t="n">
        <v>687.91</v>
      </c>
      <c r="G224" s="15" t="n">
        <f aca="false">ROUND((F224*(1+$G$11)),2)</f>
        <v>859.61</v>
      </c>
      <c r="H224" s="78" t="n">
        <f aca="false">G224*0.75</f>
        <v>644.7075</v>
      </c>
      <c r="I224" s="78" t="n">
        <f aca="false">G224-H224</f>
        <v>214.9025</v>
      </c>
      <c r="J224" s="79" t="n">
        <f aca="false">G224*E224</f>
        <v>4298.05</v>
      </c>
    </row>
    <row r="225" customFormat="false" ht="48" hidden="false" customHeight="false" outlineLevel="0" collapsed="false">
      <c r="A225" s="54" t="s">
        <v>413</v>
      </c>
      <c r="B225" s="54" t="s">
        <v>414</v>
      </c>
      <c r="C225" s="96" t="s">
        <v>415</v>
      </c>
      <c r="D225" s="54" t="s">
        <v>126</v>
      </c>
      <c r="E225" s="77" t="n">
        <v>8</v>
      </c>
      <c r="F225" s="14" t="n">
        <v>182.47</v>
      </c>
      <c r="G225" s="15" t="n">
        <f aca="false">ROUND((F225*(1+$G$11)),2)</f>
        <v>228.01</v>
      </c>
      <c r="H225" s="78" t="n">
        <f aca="false">G225*0.75</f>
        <v>171.0075</v>
      </c>
      <c r="I225" s="78" t="n">
        <f aca="false">G225-H225</f>
        <v>57.0025</v>
      </c>
      <c r="J225" s="79" t="n">
        <f aca="false">G225*E225</f>
        <v>1824.08</v>
      </c>
    </row>
    <row r="226" customFormat="false" ht="15" hidden="false" customHeight="false" outlineLevel="0" collapsed="false">
      <c r="A226" s="97"/>
      <c r="B226" s="97"/>
      <c r="C226" s="97"/>
      <c r="D226" s="97"/>
      <c r="E226" s="97"/>
      <c r="F226" s="97"/>
      <c r="G226" s="97"/>
      <c r="H226" s="97"/>
      <c r="I226" s="21" t="s">
        <v>416</v>
      </c>
      <c r="J226" s="22" t="n">
        <f aca="false">SUM(J188:J225)</f>
        <v>86341.55</v>
      </c>
    </row>
    <row r="227" customFormat="false" ht="15" hidden="false" customHeight="false" outlineLevel="0" collapsed="false">
      <c r="A227" s="13" t="s">
        <v>417</v>
      </c>
      <c r="B227" s="13"/>
      <c r="C227" s="13"/>
      <c r="D227" s="13"/>
      <c r="E227" s="13"/>
      <c r="F227" s="13"/>
      <c r="G227" s="13"/>
      <c r="H227" s="13"/>
      <c r="I227" s="13"/>
      <c r="J227" s="13"/>
    </row>
    <row r="228" customFormat="false" ht="36" hidden="false" customHeight="false" outlineLevel="0" collapsed="false">
      <c r="A228" s="57" t="s">
        <v>209</v>
      </c>
      <c r="B228" s="58" t="s">
        <v>418</v>
      </c>
      <c r="C228" s="49" t="s">
        <v>419</v>
      </c>
      <c r="D228" s="24" t="s">
        <v>36</v>
      </c>
      <c r="E228" s="24" t="n">
        <v>8.78</v>
      </c>
      <c r="F228" s="14" t="n">
        <v>97.1</v>
      </c>
      <c r="G228" s="15" t="n">
        <f aca="false">ROUND((F228*(1+$G$11)),2)</f>
        <v>121.34</v>
      </c>
      <c r="H228" s="16" t="n">
        <f aca="false">J228*0.6</f>
        <v>639.21912</v>
      </c>
      <c r="I228" s="16" t="n">
        <f aca="false">J228*0.4</f>
        <v>426.14608</v>
      </c>
      <c r="J228" s="15" t="n">
        <f aca="false">G228*E228</f>
        <v>1065.3652</v>
      </c>
      <c r="K228" s="98"/>
    </row>
    <row r="229" customFormat="false" ht="36" hidden="false" customHeight="false" outlineLevel="0" collapsed="false">
      <c r="A229" s="54" t="s">
        <v>212</v>
      </c>
      <c r="B229" s="56" t="s">
        <v>420</v>
      </c>
      <c r="C229" s="99" t="s">
        <v>421</v>
      </c>
      <c r="D229" s="24" t="s">
        <v>36</v>
      </c>
      <c r="E229" s="24" t="n">
        <v>26.33</v>
      </c>
      <c r="F229" s="14" t="n">
        <v>593.4</v>
      </c>
      <c r="G229" s="15" t="n">
        <f aca="false">ROUND((F229*(1+$G$11)),2)</f>
        <v>741.51</v>
      </c>
      <c r="H229" s="16" t="n">
        <f aca="false">J229*0.6</f>
        <v>11714.37498</v>
      </c>
      <c r="I229" s="16" t="n">
        <f aca="false">J229*0.4</f>
        <v>7809.58332</v>
      </c>
      <c r="J229" s="15" t="n">
        <f aca="false">G229*E229</f>
        <v>19523.9583</v>
      </c>
      <c r="K229" s="73"/>
    </row>
    <row r="230" s="25" customFormat="true" ht="36" hidden="false" customHeight="false" outlineLevel="0" collapsed="false">
      <c r="A230" s="54" t="s">
        <v>123</v>
      </c>
      <c r="B230" s="56" t="s">
        <v>422</v>
      </c>
      <c r="C230" s="49" t="s">
        <v>423</v>
      </c>
      <c r="D230" s="66" t="s">
        <v>22</v>
      </c>
      <c r="E230" s="24" t="n">
        <v>438.76</v>
      </c>
      <c r="F230" s="50" t="n">
        <v>60.33</v>
      </c>
      <c r="G230" s="15" t="n">
        <f aca="false">ROUND((F230*(1+$G$11)),2)</f>
        <v>75.39</v>
      </c>
      <c r="H230" s="16" t="n">
        <f aca="false">J230*0.6</f>
        <v>19846.86984</v>
      </c>
      <c r="I230" s="16" t="n">
        <f aca="false">J230*0.4</f>
        <v>13231.24656</v>
      </c>
      <c r="J230" s="15" t="n">
        <f aca="false">G230*E230</f>
        <v>33078.1164</v>
      </c>
      <c r="K230" s="71"/>
    </row>
    <row r="231" s="25" customFormat="true" ht="60" hidden="false" customHeight="false" outlineLevel="0" collapsed="false">
      <c r="A231" s="54" t="s">
        <v>424</v>
      </c>
      <c r="B231" s="58" t="s">
        <v>425</v>
      </c>
      <c r="C231" s="49" t="s">
        <v>426</v>
      </c>
      <c r="D231" s="24" t="s">
        <v>22</v>
      </c>
      <c r="E231" s="24" t="n">
        <v>14.98</v>
      </c>
      <c r="F231" s="14" t="n">
        <v>126.46</v>
      </c>
      <c r="G231" s="15" t="n">
        <f aca="false">ROUND((F231*(1+$G$11)),2)</f>
        <v>158.02</v>
      </c>
      <c r="H231" s="16" t="n">
        <f aca="false">J231*0.6</f>
        <v>1420.28376</v>
      </c>
      <c r="I231" s="16" t="n">
        <f aca="false">J231*0.4</f>
        <v>946.85584</v>
      </c>
      <c r="J231" s="15" t="n">
        <f aca="false">G231*E231</f>
        <v>2367.1396</v>
      </c>
      <c r="K231" s="71"/>
    </row>
    <row r="232" s="25" customFormat="true" ht="48" hidden="false" customHeight="false" outlineLevel="0" collapsed="false">
      <c r="A232" s="54" t="n">
        <v>87879</v>
      </c>
      <c r="B232" s="56" t="s">
        <v>427</v>
      </c>
      <c r="C232" s="49" t="s">
        <v>428</v>
      </c>
      <c r="D232" s="54" t="s">
        <v>22</v>
      </c>
      <c r="E232" s="24" t="n">
        <v>21.46</v>
      </c>
      <c r="F232" s="14" t="n">
        <v>3.69</v>
      </c>
      <c r="G232" s="15" t="n">
        <f aca="false">ROUND((F232*(1+$G$11)),2)</f>
        <v>4.61</v>
      </c>
      <c r="H232" s="24" t="n">
        <f aca="false">J232*0.6</f>
        <v>59.35836</v>
      </c>
      <c r="I232" s="24" t="n">
        <f aca="false">J232*0.4</f>
        <v>39.57224</v>
      </c>
      <c r="J232" s="15" t="n">
        <f aca="false">G232*E232</f>
        <v>98.9306</v>
      </c>
      <c r="K232" s="71"/>
    </row>
    <row r="233" s="25" customFormat="true" ht="60" hidden="false" customHeight="false" outlineLevel="0" collapsed="false">
      <c r="A233" s="14" t="n">
        <v>87797</v>
      </c>
      <c r="B233" s="56" t="s">
        <v>429</v>
      </c>
      <c r="C233" s="49" t="s">
        <v>430</v>
      </c>
      <c r="D233" s="66" t="s">
        <v>22</v>
      </c>
      <c r="E233" s="24" t="n">
        <v>21.46</v>
      </c>
      <c r="F233" s="14" t="n">
        <v>42.12</v>
      </c>
      <c r="G233" s="15" t="n">
        <f aca="false">ROUND((F233*(1+$G$11)),2)</f>
        <v>52.63</v>
      </c>
      <c r="H233" s="24" t="n">
        <f aca="false">J233*0.6</f>
        <v>677.66388</v>
      </c>
      <c r="I233" s="24" t="n">
        <f aca="false">J233*0.4</f>
        <v>451.77592</v>
      </c>
      <c r="J233" s="15" t="n">
        <f aca="false">G233*E233</f>
        <v>1129.4398</v>
      </c>
      <c r="K233" s="71"/>
    </row>
    <row r="234" s="25" customFormat="true" ht="36" hidden="false" customHeight="false" outlineLevel="0" collapsed="false">
      <c r="A234" s="54" t="n">
        <v>88489</v>
      </c>
      <c r="B234" s="58" t="s">
        <v>431</v>
      </c>
      <c r="C234" s="49" t="s">
        <v>432</v>
      </c>
      <c r="D234" s="24" t="s">
        <v>22</v>
      </c>
      <c r="E234" s="24" t="n">
        <v>21.46</v>
      </c>
      <c r="F234" s="14" t="n">
        <v>13.99</v>
      </c>
      <c r="G234" s="15" t="n">
        <f aca="false">ROUND((F234*(1+$G$11)),2)</f>
        <v>17.48</v>
      </c>
      <c r="H234" s="24" t="n">
        <f aca="false">J234*0.6</f>
        <v>225.07248</v>
      </c>
      <c r="I234" s="24" t="n">
        <f aca="false">J234*0.4</f>
        <v>150.04832</v>
      </c>
      <c r="J234" s="15" t="n">
        <f aca="false">G234*E234</f>
        <v>375.1208</v>
      </c>
    </row>
    <row r="235" s="25" customFormat="true" ht="24.75" hidden="false" customHeight="false" outlineLevel="0" collapsed="false">
      <c r="A235" s="18" t="n">
        <v>102488</v>
      </c>
      <c r="B235" s="58" t="s">
        <v>433</v>
      </c>
      <c r="C235" s="100" t="s">
        <v>434</v>
      </c>
      <c r="D235" s="24" t="s">
        <v>22</v>
      </c>
      <c r="E235" s="24" t="n">
        <v>438.76</v>
      </c>
      <c r="F235" s="14" t="n">
        <v>3</v>
      </c>
      <c r="G235" s="15" t="n">
        <f aca="false">ROUND((F235*(1+$G$11)),2)</f>
        <v>3.75</v>
      </c>
      <c r="H235" s="24" t="n">
        <f aca="false">J235*0.6</f>
        <v>987.21</v>
      </c>
      <c r="I235" s="24" t="n">
        <f aca="false">J235*0.4</f>
        <v>658.14</v>
      </c>
      <c r="J235" s="15" t="n">
        <f aca="false">G235*E235</f>
        <v>1645.35</v>
      </c>
    </row>
    <row r="236" s="25" customFormat="true" ht="24.75" hidden="false" customHeight="false" outlineLevel="0" collapsed="false">
      <c r="A236" s="61" t="s">
        <v>435</v>
      </c>
      <c r="B236" s="58" t="s">
        <v>436</v>
      </c>
      <c r="C236" s="19" t="s">
        <v>437</v>
      </c>
      <c r="D236" s="24" t="s">
        <v>22</v>
      </c>
      <c r="E236" s="24" t="n">
        <v>438.76</v>
      </c>
      <c r="F236" s="14" t="n">
        <v>23.44</v>
      </c>
      <c r="G236" s="15" t="n">
        <f aca="false">ROUND((F236*(1+$G$11)),2)</f>
        <v>29.29</v>
      </c>
      <c r="H236" s="24" t="n">
        <f aca="false">J236*0.6</f>
        <v>7710.76824</v>
      </c>
      <c r="I236" s="24" t="n">
        <f aca="false">J236*0.4</f>
        <v>5140.51216</v>
      </c>
      <c r="J236" s="15" t="n">
        <f aca="false">G236*E236</f>
        <v>12851.2804</v>
      </c>
    </row>
    <row r="237" s="25" customFormat="true" ht="15" hidden="false" customHeight="false" outlineLevel="0" collapsed="false">
      <c r="A237" s="101" t="s">
        <v>438</v>
      </c>
      <c r="B237" s="102" t="n">
        <v>19.1</v>
      </c>
      <c r="C237" s="103" t="s">
        <v>439</v>
      </c>
      <c r="D237" s="104" t="s">
        <v>22</v>
      </c>
      <c r="E237" s="105" t="n">
        <v>438.76</v>
      </c>
      <c r="F237" s="106" t="n">
        <v>1.94</v>
      </c>
      <c r="G237" s="107" t="n">
        <v>1.87</v>
      </c>
      <c r="H237" s="108" t="n">
        <f aca="false">J237*0.6</f>
        <v>492.28872</v>
      </c>
      <c r="I237" s="108" t="n">
        <f aca="false">J237*0.4</f>
        <v>328.19248</v>
      </c>
      <c r="J237" s="109" t="n">
        <f aca="false">G237*E237</f>
        <v>820.4812</v>
      </c>
    </row>
    <row r="238" s="25" customFormat="true" ht="15" hidden="false" customHeight="false" outlineLevel="0" collapsed="false">
      <c r="A238" s="20"/>
      <c r="B238" s="20"/>
      <c r="C238" s="20"/>
      <c r="D238" s="20"/>
      <c r="E238" s="20"/>
      <c r="F238" s="20"/>
      <c r="G238" s="20"/>
      <c r="H238" s="20"/>
      <c r="I238" s="21" t="s">
        <v>29</v>
      </c>
      <c r="J238" s="22" t="n">
        <f aca="false">SUM(J228:J237)</f>
        <v>72955.1823</v>
      </c>
    </row>
    <row r="239" s="25" customFormat="true" ht="13.9" hidden="false" customHeight="true" outlineLevel="0" collapsed="false">
      <c r="A239" s="110" t="s">
        <v>440</v>
      </c>
      <c r="B239" s="110"/>
      <c r="C239" s="110"/>
      <c r="D239" s="110"/>
      <c r="E239" s="110"/>
      <c r="F239" s="110"/>
      <c r="G239" s="110"/>
      <c r="H239" s="110"/>
      <c r="I239" s="110"/>
      <c r="J239" s="110"/>
    </row>
    <row r="240" s="25" customFormat="true" ht="60.75" hidden="false" customHeight="false" outlineLevel="0" collapsed="false">
      <c r="A240" s="18" t="n">
        <v>101159</v>
      </c>
      <c r="B240" s="111" t="s">
        <v>441</v>
      </c>
      <c r="C240" s="19" t="s">
        <v>442</v>
      </c>
      <c r="D240" s="6" t="s">
        <v>22</v>
      </c>
      <c r="E240" s="24" t="n">
        <v>28.13</v>
      </c>
      <c r="F240" s="14" t="n">
        <v>126.46</v>
      </c>
      <c r="G240" s="15" t="n">
        <f aca="false">ROUND((F240*(1+$G$11)),2)</f>
        <v>158.02</v>
      </c>
      <c r="H240" s="24" t="n">
        <f aca="false">J240*0.6</f>
        <v>2667.06156</v>
      </c>
      <c r="I240" s="24" t="n">
        <f aca="false">J240*0.4</f>
        <v>1778.04104</v>
      </c>
      <c r="J240" s="15" t="n">
        <f aca="false">G240*E240</f>
        <v>4445.1026</v>
      </c>
    </row>
    <row r="241" s="25" customFormat="true" ht="24" hidden="false" customHeight="false" outlineLevel="0" collapsed="false">
      <c r="A241" s="6" t="n">
        <v>92720</v>
      </c>
      <c r="B241" s="40" t="s">
        <v>443</v>
      </c>
      <c r="C241" s="9" t="s">
        <v>66</v>
      </c>
      <c r="D241" s="40" t="s">
        <v>36</v>
      </c>
      <c r="E241" s="41" t="n">
        <v>0.51</v>
      </c>
      <c r="F241" s="14" t="n">
        <v>508.33</v>
      </c>
      <c r="G241" s="15" t="n">
        <f aca="false">ROUND((F241*(1+$G$11)),2)</f>
        <v>635.21</v>
      </c>
      <c r="H241" s="41" t="n">
        <f aca="false">J241*0.6</f>
        <v>194.37426</v>
      </c>
      <c r="I241" s="41" t="n">
        <f aca="false">J241*0.4</f>
        <v>129.58284</v>
      </c>
      <c r="J241" s="42" t="n">
        <f aca="false">G241*E241</f>
        <v>323.9571</v>
      </c>
    </row>
    <row r="242" s="25" customFormat="true" ht="48" hidden="false" customHeight="false" outlineLevel="0" collapsed="false">
      <c r="A242" s="6" t="n">
        <v>92263</v>
      </c>
      <c r="B242" s="6" t="s">
        <v>444</v>
      </c>
      <c r="C242" s="8" t="s">
        <v>68</v>
      </c>
      <c r="D242" s="6" t="s">
        <v>22</v>
      </c>
      <c r="E242" s="29" t="n">
        <v>3.84</v>
      </c>
      <c r="F242" s="14" t="n">
        <v>172.27</v>
      </c>
      <c r="G242" s="15" t="n">
        <f aca="false">ROUND((F242*(1+$G$11)),2)</f>
        <v>215.27</v>
      </c>
      <c r="H242" s="29" t="n">
        <f aca="false">J242*0.6</f>
        <v>495.98208</v>
      </c>
      <c r="I242" s="29" t="n">
        <f aca="false">J242*0.4</f>
        <v>330.65472</v>
      </c>
      <c r="J242" s="15" t="n">
        <f aca="false">G242*E242</f>
        <v>826.6368</v>
      </c>
    </row>
    <row r="243" s="25" customFormat="true" ht="48" hidden="false" customHeight="false" outlineLevel="0" collapsed="false">
      <c r="A243" s="6" t="n">
        <v>92775</v>
      </c>
      <c r="B243" s="23" t="s">
        <v>445</v>
      </c>
      <c r="C243" s="8" t="s">
        <v>70</v>
      </c>
      <c r="D243" s="24" t="s">
        <v>47</v>
      </c>
      <c r="E243" s="29" t="n">
        <v>10.99</v>
      </c>
      <c r="F243" s="14" t="n">
        <v>18.51</v>
      </c>
      <c r="G243" s="15" t="n">
        <f aca="false">ROUND((F243*(1+$G$11)),2)</f>
        <v>23.13</v>
      </c>
      <c r="H243" s="16" t="n">
        <f aca="false">J243*0.6</f>
        <v>152.51922</v>
      </c>
      <c r="I243" s="16" t="n">
        <f aca="false">J243*0.4</f>
        <v>101.67948</v>
      </c>
      <c r="J243" s="15" t="n">
        <f aca="false">G243*E243</f>
        <v>254.1987</v>
      </c>
    </row>
    <row r="244" s="25" customFormat="true" ht="60" hidden="false" customHeight="false" outlineLevel="0" collapsed="false">
      <c r="A244" s="6" t="n">
        <v>92777</v>
      </c>
      <c r="B244" s="23" t="s">
        <v>446</v>
      </c>
      <c r="C244" s="8" t="s">
        <v>72</v>
      </c>
      <c r="D244" s="24" t="s">
        <v>47</v>
      </c>
      <c r="E244" s="29" t="n">
        <v>23.7</v>
      </c>
      <c r="F244" s="14" t="n">
        <v>16.26</v>
      </c>
      <c r="G244" s="15" t="n">
        <f aca="false">ROUND((F244*(1+$G$11)),2)</f>
        <v>20.32</v>
      </c>
      <c r="H244" s="16" t="n">
        <f aca="false">J244*0.6</f>
        <v>288.9504</v>
      </c>
      <c r="I244" s="16" t="n">
        <f aca="false">J244*0.4</f>
        <v>192.6336</v>
      </c>
      <c r="J244" s="15" t="n">
        <f aca="false">G244*E244</f>
        <v>481.584</v>
      </c>
    </row>
    <row r="245" s="25" customFormat="true" ht="24" hidden="false" customHeight="false" outlineLevel="0" collapsed="false">
      <c r="A245" s="5" t="n">
        <v>92265</v>
      </c>
      <c r="B245" s="23" t="s">
        <v>447</v>
      </c>
      <c r="C245" s="8" t="s">
        <v>53</v>
      </c>
      <c r="D245" s="6" t="s">
        <v>22</v>
      </c>
      <c r="E245" s="29" t="n">
        <v>7.15</v>
      </c>
      <c r="F245" s="14" t="n">
        <v>131.31</v>
      </c>
      <c r="G245" s="15" t="n">
        <f aca="false">ROUND((F245*(1+$G$11)),2)</f>
        <v>164.08</v>
      </c>
      <c r="H245" s="29" t="n">
        <f aca="false">J245*0.6</f>
        <v>703.9032</v>
      </c>
      <c r="I245" s="29" t="n">
        <f aca="false">J245*0.4</f>
        <v>469.2688</v>
      </c>
      <c r="J245" s="15" t="n">
        <f aca="false">G245*E245</f>
        <v>1173.172</v>
      </c>
    </row>
    <row r="246" s="25" customFormat="true" ht="48" hidden="false" customHeight="false" outlineLevel="0" collapsed="false">
      <c r="A246" s="5" t="n">
        <v>92775</v>
      </c>
      <c r="B246" s="23" t="s">
        <v>448</v>
      </c>
      <c r="C246" s="8" t="s">
        <v>449</v>
      </c>
      <c r="D246" s="24" t="s">
        <v>450</v>
      </c>
      <c r="E246" s="29" t="n">
        <v>40.48</v>
      </c>
      <c r="F246" s="14" t="n">
        <v>18.51</v>
      </c>
      <c r="G246" s="15" t="n">
        <f aca="false">ROUND((F246*(1+$G$11)),2)</f>
        <v>23.13</v>
      </c>
      <c r="H246" s="16" t="n">
        <f aca="false">J246*0.6</f>
        <v>561.78144</v>
      </c>
      <c r="I246" s="16" t="n">
        <f aca="false">J246*0.4</f>
        <v>374.52096</v>
      </c>
      <c r="J246" s="15" t="n">
        <f aca="false">G246*E246</f>
        <v>936.3024</v>
      </c>
    </row>
    <row r="247" s="25" customFormat="true" ht="48" hidden="false" customHeight="false" outlineLevel="0" collapsed="false">
      <c r="A247" s="5" t="n">
        <v>92777</v>
      </c>
      <c r="B247" s="23" t="s">
        <v>451</v>
      </c>
      <c r="C247" s="8" t="s">
        <v>452</v>
      </c>
      <c r="D247" s="24" t="s">
        <v>450</v>
      </c>
      <c r="E247" s="29" t="n">
        <v>75.84</v>
      </c>
      <c r="F247" s="14" t="n">
        <v>16.26</v>
      </c>
      <c r="G247" s="15" t="n">
        <f aca="false">ROUND((F247*(1+$G$11)),2)</f>
        <v>20.32</v>
      </c>
      <c r="H247" s="16" t="n">
        <f aca="false">J247*0.6</f>
        <v>924.64128</v>
      </c>
      <c r="I247" s="16" t="n">
        <f aca="false">J247*0.4</f>
        <v>616.42752</v>
      </c>
      <c r="J247" s="15" t="n">
        <f aca="false">G247*E247</f>
        <v>1541.0688</v>
      </c>
    </row>
    <row r="248" s="25" customFormat="true" ht="48" hidden="false" customHeight="false" outlineLevel="0" collapsed="false">
      <c r="A248" s="5" t="n">
        <v>92777</v>
      </c>
      <c r="B248" s="23" t="s">
        <v>453</v>
      </c>
      <c r="C248" s="8" t="s">
        <v>454</v>
      </c>
      <c r="D248" s="24" t="s">
        <v>450</v>
      </c>
      <c r="E248" s="29" t="n">
        <v>75.84</v>
      </c>
      <c r="F248" s="10" t="n">
        <v>16.26</v>
      </c>
      <c r="G248" s="15" t="n">
        <f aca="false">ROUND((F248*(1+$G$11)),2)</f>
        <v>20.32</v>
      </c>
      <c r="H248" s="16" t="n">
        <f aca="false">J248*0.6</f>
        <v>924.64128</v>
      </c>
      <c r="I248" s="16" t="n">
        <f aca="false">J248*0.4</f>
        <v>616.42752</v>
      </c>
      <c r="J248" s="15" t="n">
        <f aca="false">G248*E248</f>
        <v>1541.0688</v>
      </c>
    </row>
    <row r="249" s="25" customFormat="true" ht="24" hidden="false" customHeight="false" outlineLevel="0" collapsed="false">
      <c r="A249" s="5" t="n">
        <v>92265</v>
      </c>
      <c r="B249" s="23" t="s">
        <v>455</v>
      </c>
      <c r="C249" s="8" t="s">
        <v>456</v>
      </c>
      <c r="D249" s="6" t="s">
        <v>22</v>
      </c>
      <c r="E249" s="29" t="n">
        <v>4.78</v>
      </c>
      <c r="F249" s="14" t="n">
        <v>131.31</v>
      </c>
      <c r="G249" s="15" t="n">
        <f aca="false">ROUND((F249*(1+$G$11)),2)</f>
        <v>164.08</v>
      </c>
      <c r="H249" s="29" t="n">
        <f aca="false">J249*0.6</f>
        <v>470.58144</v>
      </c>
      <c r="I249" s="29" t="n">
        <f aca="false">J249*0.4</f>
        <v>313.72096</v>
      </c>
      <c r="J249" s="15" t="n">
        <f aca="false">G249*E249</f>
        <v>784.3024</v>
      </c>
    </row>
    <row r="250" s="25" customFormat="true" ht="48" hidden="false" customHeight="false" outlineLevel="0" collapsed="false">
      <c r="A250" s="6" t="n">
        <v>92724</v>
      </c>
      <c r="B250" s="40" t="s">
        <v>457</v>
      </c>
      <c r="C250" s="8" t="s">
        <v>80</v>
      </c>
      <c r="D250" s="40" t="s">
        <v>36</v>
      </c>
      <c r="E250" s="45" t="n">
        <v>3.36</v>
      </c>
      <c r="F250" s="14" t="n">
        <v>490.62</v>
      </c>
      <c r="G250" s="15" t="n">
        <f aca="false">ROUND((F250*(1+$G$11)),2)</f>
        <v>613.08</v>
      </c>
      <c r="H250" s="41" t="n">
        <f aca="false">J250*0.6</f>
        <v>1235.96928</v>
      </c>
      <c r="I250" s="41" t="n">
        <f aca="false">J250*0.4</f>
        <v>823.97952</v>
      </c>
      <c r="J250" s="42" t="n">
        <f aca="false">G250*E250</f>
        <v>2059.9488</v>
      </c>
    </row>
    <row r="251" s="25" customFormat="true" ht="48" hidden="false" customHeight="false" outlineLevel="0" collapsed="false">
      <c r="A251" s="54" t="s">
        <v>160</v>
      </c>
      <c r="B251" s="56" t="s">
        <v>458</v>
      </c>
      <c r="C251" s="49" t="s">
        <v>162</v>
      </c>
      <c r="D251" s="54" t="s">
        <v>22</v>
      </c>
      <c r="E251" s="24" t="n">
        <v>47.72</v>
      </c>
      <c r="F251" s="14" t="n">
        <v>3.69</v>
      </c>
      <c r="G251" s="15" t="n">
        <f aca="false">ROUND((F251*(1+$G$11)),2)</f>
        <v>4.61</v>
      </c>
      <c r="H251" s="24" t="n">
        <f aca="false">J251*0.6</f>
        <v>131.99352</v>
      </c>
      <c r="I251" s="24" t="n">
        <f aca="false">J251*0.4</f>
        <v>87.99568</v>
      </c>
      <c r="J251" s="15" t="n">
        <f aca="false">G251*E251</f>
        <v>219.9892</v>
      </c>
    </row>
    <row r="252" s="25" customFormat="true" ht="60" hidden="false" customHeight="false" outlineLevel="0" collapsed="false">
      <c r="A252" s="54" t="s">
        <v>163</v>
      </c>
      <c r="B252" s="56" t="s">
        <v>459</v>
      </c>
      <c r="C252" s="8" t="s">
        <v>165</v>
      </c>
      <c r="D252" s="54" t="s">
        <v>22</v>
      </c>
      <c r="E252" s="24" t="n">
        <v>47.72</v>
      </c>
      <c r="F252" s="14" t="n">
        <v>29.65</v>
      </c>
      <c r="G252" s="15" t="n">
        <f aca="false">ROUND((F252*(1+$G$11)),2)</f>
        <v>37.05</v>
      </c>
      <c r="H252" s="24" t="n">
        <f aca="false">J252*0.6</f>
        <v>1060.8156</v>
      </c>
      <c r="I252" s="24" t="n">
        <f aca="false">J252*0.4</f>
        <v>707.2104</v>
      </c>
      <c r="J252" s="15" t="n">
        <f aca="false">G252*E252</f>
        <v>1768.026</v>
      </c>
    </row>
    <row r="253" s="25" customFormat="true" ht="24" hidden="false" customHeight="false" outlineLevel="0" collapsed="false">
      <c r="A253" s="54" t="s">
        <v>123</v>
      </c>
      <c r="B253" s="54" t="s">
        <v>460</v>
      </c>
      <c r="C253" s="8" t="s">
        <v>461</v>
      </c>
      <c r="D253" s="54" t="s">
        <v>22</v>
      </c>
      <c r="E253" s="24" t="n">
        <v>47.72</v>
      </c>
      <c r="F253" s="15" t="n">
        <v>4.48</v>
      </c>
      <c r="G253" s="15" t="n">
        <f aca="false">ROUND((F253*(1+$G$11)),2)</f>
        <v>5.6</v>
      </c>
      <c r="H253" s="24" t="n">
        <f aca="false">J253*0.6</f>
        <v>160.3392</v>
      </c>
      <c r="I253" s="24" t="n">
        <f aca="false">J253*0.4</f>
        <v>106.8928</v>
      </c>
      <c r="J253" s="15" t="n">
        <f aca="false">G253*E253</f>
        <v>267.232</v>
      </c>
    </row>
    <row r="254" s="25" customFormat="true" ht="24" hidden="false" customHeight="false" outlineLevel="0" collapsed="false">
      <c r="A254" s="6" t="n">
        <v>98557</v>
      </c>
      <c r="B254" s="23" t="s">
        <v>460</v>
      </c>
      <c r="C254" s="8" t="s">
        <v>462</v>
      </c>
      <c r="D254" s="24" t="s">
        <v>22</v>
      </c>
      <c r="E254" s="29" t="n">
        <v>23.86</v>
      </c>
      <c r="F254" s="14" t="n">
        <v>41.66</v>
      </c>
      <c r="G254" s="15" t="n">
        <f aca="false">ROUND((F254*(1+$G$11)),2)</f>
        <v>52.06</v>
      </c>
      <c r="H254" s="39" t="n">
        <f aca="false">J254*0.6</f>
        <v>745.29096</v>
      </c>
      <c r="I254" s="39" t="n">
        <f aca="false">J254*0.4</f>
        <v>496.86064</v>
      </c>
      <c r="J254" s="15" t="n">
        <f aca="false">G254*E254</f>
        <v>1242.1516</v>
      </c>
    </row>
    <row r="255" s="25" customFormat="true" ht="15" hidden="false" customHeight="false" outlineLevel="0" collapsed="false">
      <c r="A255" s="20"/>
      <c r="B255" s="20"/>
      <c r="C255" s="20"/>
      <c r="D255" s="20"/>
      <c r="E255" s="20"/>
      <c r="F255" s="20"/>
      <c r="G255" s="20"/>
      <c r="H255" s="20"/>
      <c r="I255" s="21" t="s">
        <v>29</v>
      </c>
      <c r="J255" s="22" t="n">
        <f aca="false">SUM(J240:J254)</f>
        <v>17864.7412</v>
      </c>
    </row>
    <row r="256" s="25" customFormat="true" ht="13.9" hidden="false" customHeight="true" outlineLevel="0" collapsed="false">
      <c r="A256" s="110" t="s">
        <v>463</v>
      </c>
      <c r="B256" s="110"/>
      <c r="C256" s="110"/>
      <c r="D256" s="110"/>
      <c r="E256" s="110"/>
      <c r="F256" s="110"/>
      <c r="G256" s="110"/>
      <c r="H256" s="110"/>
      <c r="I256" s="110"/>
      <c r="J256" s="110"/>
      <c r="K256" s="112"/>
      <c r="L256" s="113"/>
    </row>
    <row r="257" s="25" customFormat="true" ht="24" hidden="false" customHeight="false" outlineLevel="0" collapsed="false">
      <c r="A257" s="57" t="s">
        <v>209</v>
      </c>
      <c r="B257" s="58" t="s">
        <v>441</v>
      </c>
      <c r="C257" s="49" t="s">
        <v>464</v>
      </c>
      <c r="D257" s="24" t="s">
        <v>36</v>
      </c>
      <c r="E257" s="24" t="n">
        <v>0.8</v>
      </c>
      <c r="F257" s="114" t="n">
        <v>97.1</v>
      </c>
      <c r="G257" s="15" t="n">
        <f aca="false">ROUND((F257*(1+$G$11)),2)</f>
        <v>121.34</v>
      </c>
      <c r="H257" s="16" t="n">
        <f aca="false">J257*0.6</f>
        <v>58.2432</v>
      </c>
      <c r="I257" s="16" t="n">
        <f aca="false">J257*0.4</f>
        <v>38.8288</v>
      </c>
      <c r="J257" s="15" t="n">
        <f aca="false">G257*E257</f>
        <v>97.072</v>
      </c>
    </row>
    <row r="258" s="25" customFormat="true" ht="48" hidden="false" customHeight="false" outlineLevel="0" collapsed="false">
      <c r="A258" s="57" t="s">
        <v>212</v>
      </c>
      <c r="B258" s="58" t="s">
        <v>443</v>
      </c>
      <c r="C258" s="8" t="s">
        <v>465</v>
      </c>
      <c r="D258" s="24" t="s">
        <v>36</v>
      </c>
      <c r="E258" s="24" t="n">
        <v>1.6</v>
      </c>
      <c r="F258" s="114" t="n">
        <v>593.4</v>
      </c>
      <c r="G258" s="15" t="n">
        <f aca="false">ROUND((F258*(1+$G$11)),2)</f>
        <v>741.51</v>
      </c>
      <c r="H258" s="16" t="n">
        <f aca="false">J258*0.6</f>
        <v>711.8496</v>
      </c>
      <c r="I258" s="16" t="n">
        <f aca="false">J258*0.4</f>
        <v>474.5664</v>
      </c>
      <c r="J258" s="15" t="n">
        <f aca="false">G258*E258</f>
        <v>1186.416</v>
      </c>
    </row>
    <row r="259" s="25" customFormat="true" ht="48" hidden="false" customHeight="false" outlineLevel="0" collapsed="false">
      <c r="A259" s="54" t="s">
        <v>123</v>
      </c>
      <c r="B259" s="56" t="s">
        <v>444</v>
      </c>
      <c r="C259" s="49" t="s">
        <v>466</v>
      </c>
      <c r="D259" s="66" t="s">
        <v>22</v>
      </c>
      <c r="E259" s="24" t="n">
        <v>26.8</v>
      </c>
      <c r="F259" s="50" t="n">
        <v>60.33</v>
      </c>
      <c r="G259" s="15" t="n">
        <f aca="false">ROUND((F259*(1+$G$11)),2)</f>
        <v>75.39</v>
      </c>
      <c r="H259" s="16" t="n">
        <f aca="false">J259*0.6</f>
        <v>1212.2712</v>
      </c>
      <c r="I259" s="16" t="n">
        <f aca="false">J259*0.4</f>
        <v>808.1808</v>
      </c>
      <c r="J259" s="15" t="n">
        <f aca="false">G259*E259</f>
        <v>2020.452</v>
      </c>
    </row>
    <row r="260" s="25" customFormat="true" ht="24.75" hidden="false" customHeight="false" outlineLevel="0" collapsed="false">
      <c r="A260" s="54" t="s">
        <v>435</v>
      </c>
      <c r="B260" s="58" t="s">
        <v>445</v>
      </c>
      <c r="C260" s="19" t="s">
        <v>437</v>
      </c>
      <c r="D260" s="24" t="s">
        <v>22</v>
      </c>
      <c r="E260" s="24" t="n">
        <v>26.8</v>
      </c>
      <c r="F260" s="14" t="n">
        <v>23.44</v>
      </c>
      <c r="G260" s="15" t="n">
        <f aca="false">ROUND((F260*(1+$G$11)),2)</f>
        <v>29.29</v>
      </c>
      <c r="H260" s="24" t="n">
        <f aca="false">J260*0.6</f>
        <v>470.9832</v>
      </c>
      <c r="I260" s="24" t="n">
        <f aca="false">J260*0.4</f>
        <v>313.9888</v>
      </c>
      <c r="J260" s="15" t="n">
        <f aca="false">G260*E260</f>
        <v>784.972</v>
      </c>
    </row>
    <row r="261" s="25" customFormat="true" ht="15" hidden="false" customHeight="false" outlineLevel="0" collapsed="false">
      <c r="A261" s="101" t="s">
        <v>438</v>
      </c>
      <c r="B261" s="102" t="s">
        <v>446</v>
      </c>
      <c r="C261" s="103" t="s">
        <v>439</v>
      </c>
      <c r="D261" s="104" t="s">
        <v>22</v>
      </c>
      <c r="E261" s="105" t="n">
        <v>26.8</v>
      </c>
      <c r="F261" s="106" t="n">
        <v>1.94</v>
      </c>
      <c r="G261" s="107" t="n">
        <v>1.87</v>
      </c>
      <c r="H261" s="108" t="n">
        <f aca="false">J261*0.6</f>
        <v>30.0696</v>
      </c>
      <c r="I261" s="108" t="n">
        <f aca="false">J261*0.4</f>
        <v>20.0464</v>
      </c>
      <c r="J261" s="109" t="n">
        <f aca="false">G261*E261</f>
        <v>50.116</v>
      </c>
    </row>
    <row r="262" s="25" customFormat="true" ht="15" hidden="false" customHeight="false" outlineLevel="0" collapsed="false">
      <c r="A262" s="20"/>
      <c r="B262" s="20"/>
      <c r="C262" s="20"/>
      <c r="D262" s="20"/>
      <c r="E262" s="20"/>
      <c r="F262" s="20"/>
      <c r="G262" s="20"/>
      <c r="H262" s="20"/>
      <c r="I262" s="21" t="s">
        <v>29</v>
      </c>
      <c r="J262" s="22" t="n">
        <f aca="false">SUM(J257:J261)</f>
        <v>4139.028</v>
      </c>
    </row>
    <row r="263" s="25" customFormat="true" ht="15" hidden="false" customHeight="false" outlineLevel="0" collapsed="false">
      <c r="A263" s="13" t="s">
        <v>467</v>
      </c>
      <c r="B263" s="13"/>
      <c r="C263" s="13"/>
      <c r="D263" s="13"/>
      <c r="E263" s="13"/>
      <c r="F263" s="13"/>
      <c r="G263" s="13"/>
      <c r="H263" s="13"/>
      <c r="I263" s="13"/>
      <c r="J263" s="13"/>
    </row>
    <row r="264" s="25" customFormat="true" ht="24" hidden="false" customHeight="false" outlineLevel="0" collapsed="false">
      <c r="A264" s="57" t="s">
        <v>209</v>
      </c>
      <c r="B264" s="58" t="s">
        <v>468</v>
      </c>
      <c r="C264" s="49" t="s">
        <v>469</v>
      </c>
      <c r="D264" s="24" t="s">
        <v>36</v>
      </c>
      <c r="E264" s="24" t="n">
        <v>9.43</v>
      </c>
      <c r="F264" s="14" t="n">
        <v>97.1</v>
      </c>
      <c r="G264" s="15" t="n">
        <f aca="false">ROUND((F264*(1+$G$11)),2)</f>
        <v>121.34</v>
      </c>
      <c r="H264" s="16" t="n">
        <f aca="false">J264*0.6</f>
        <v>686.54172</v>
      </c>
      <c r="I264" s="16" t="n">
        <f aca="false">J264*0.4</f>
        <v>457.69448</v>
      </c>
      <c r="J264" s="15" t="n">
        <f aca="false">G264*E264</f>
        <v>1144.2362</v>
      </c>
    </row>
    <row r="265" s="25" customFormat="true" ht="48" hidden="false" customHeight="false" outlineLevel="0" collapsed="false">
      <c r="A265" s="18" t="n">
        <v>94991</v>
      </c>
      <c r="B265" s="56" t="s">
        <v>470</v>
      </c>
      <c r="C265" s="49" t="s">
        <v>471</v>
      </c>
      <c r="D265" s="24" t="s">
        <v>36</v>
      </c>
      <c r="E265" s="24" t="n">
        <v>18.89</v>
      </c>
      <c r="F265" s="14" t="n">
        <v>593.4</v>
      </c>
      <c r="G265" s="15" t="n">
        <f aca="false">ROUND((F265*(1+$G$11)),2)</f>
        <v>741.51</v>
      </c>
      <c r="H265" s="16" t="n">
        <f aca="false">J265*0.6</f>
        <v>8404.27434</v>
      </c>
      <c r="I265" s="16" t="n">
        <f aca="false">J265*0.4</f>
        <v>5602.84956</v>
      </c>
      <c r="J265" s="15" t="n">
        <f aca="false">G265*E265</f>
        <v>14007.1239</v>
      </c>
      <c r="K265" s="71"/>
    </row>
    <row r="266" s="25" customFormat="true" ht="15" hidden="false" customHeight="false" outlineLevel="0" collapsed="false">
      <c r="A266" s="101" t="s">
        <v>438</v>
      </c>
      <c r="B266" s="102" t="s">
        <v>472</v>
      </c>
      <c r="C266" s="103" t="s">
        <v>439</v>
      </c>
      <c r="D266" s="104" t="s">
        <v>22</v>
      </c>
      <c r="E266" s="105" t="n">
        <v>314.93</v>
      </c>
      <c r="F266" s="106" t="n">
        <v>1.94</v>
      </c>
      <c r="G266" s="107" t="n">
        <v>1.87</v>
      </c>
      <c r="H266" s="108" t="n">
        <f aca="false">J266*0.6</f>
        <v>353.35146</v>
      </c>
      <c r="I266" s="108" t="n">
        <f aca="false">J266*0.4</f>
        <v>235.56764</v>
      </c>
      <c r="J266" s="109" t="n">
        <f aca="false">G266*E266</f>
        <v>588.9191</v>
      </c>
    </row>
    <row r="267" s="25" customFormat="true" ht="15" hidden="false" customHeight="false" outlineLevel="0" collapsed="false">
      <c r="A267" s="20"/>
      <c r="B267" s="20"/>
      <c r="C267" s="20"/>
      <c r="D267" s="20"/>
      <c r="E267" s="20"/>
      <c r="F267" s="20"/>
      <c r="G267" s="20"/>
      <c r="H267" s="20"/>
      <c r="I267" s="21" t="s">
        <v>29</v>
      </c>
      <c r="J267" s="22" t="n">
        <f aca="false">SUM(J264:J266)</f>
        <v>15740.2792</v>
      </c>
    </row>
    <row r="268" customFormat="false" ht="15" hidden="false" customHeight="false" outlineLevel="0" collapsed="false">
      <c r="A268" s="115" t="s">
        <v>473</v>
      </c>
      <c r="B268" s="115"/>
      <c r="C268" s="115"/>
      <c r="D268" s="115"/>
      <c r="E268" s="115"/>
      <c r="F268" s="115"/>
      <c r="G268" s="115"/>
      <c r="H268" s="115"/>
      <c r="I268" s="115"/>
      <c r="J268" s="115"/>
    </row>
    <row r="269" customFormat="false" ht="24" hidden="false" customHeight="false" outlineLevel="0" collapsed="false">
      <c r="A269" s="6" t="n">
        <v>99059</v>
      </c>
      <c r="B269" s="6" t="s">
        <v>474</v>
      </c>
      <c r="C269" s="23" t="s">
        <v>32</v>
      </c>
      <c r="D269" s="24" t="s">
        <v>33</v>
      </c>
      <c r="E269" s="24" t="n">
        <v>22.5</v>
      </c>
      <c r="F269" s="14" t="n">
        <v>44.87</v>
      </c>
      <c r="G269" s="15" t="n">
        <f aca="false">ROUND((F269*(1+$G$11)),2)</f>
        <v>56.07</v>
      </c>
      <c r="H269" s="16" t="n">
        <f aca="false">J269*0.6</f>
        <v>756.945</v>
      </c>
      <c r="I269" s="16" t="n">
        <f aca="false">J269*0.4</f>
        <v>504.63</v>
      </c>
      <c r="J269" s="15" t="n">
        <f aca="false">G269*E269</f>
        <v>1261.575</v>
      </c>
    </row>
    <row r="270" customFormat="false" ht="36" hidden="false" customHeight="false" outlineLevel="0" collapsed="false">
      <c r="A270" s="6" t="n">
        <v>96520</v>
      </c>
      <c r="B270" s="6" t="s">
        <v>475</v>
      </c>
      <c r="C270" s="23" t="s">
        <v>35</v>
      </c>
      <c r="D270" s="24" t="s">
        <v>36</v>
      </c>
      <c r="E270" s="24" t="n">
        <v>1</v>
      </c>
      <c r="F270" s="14" t="n">
        <v>90.01</v>
      </c>
      <c r="G270" s="15" t="n">
        <f aca="false">ROUND((F270*(1+$G$11)),2)</f>
        <v>112.48</v>
      </c>
      <c r="H270" s="16" t="n">
        <f aca="false">J270*0.6</f>
        <v>67.488</v>
      </c>
      <c r="I270" s="16" t="n">
        <f aca="false">J270*0.4</f>
        <v>44.992</v>
      </c>
      <c r="J270" s="15" t="n">
        <f aca="false">G270*E270</f>
        <v>112.48</v>
      </c>
    </row>
    <row r="271" customFormat="false" ht="36" hidden="false" customHeight="false" outlineLevel="0" collapsed="false">
      <c r="A271" s="6" t="n">
        <v>92873</v>
      </c>
      <c r="B271" s="6" t="s">
        <v>476</v>
      </c>
      <c r="C271" s="23" t="s">
        <v>44</v>
      </c>
      <c r="D271" s="6" t="s">
        <v>36</v>
      </c>
      <c r="E271" s="24" t="n">
        <v>1</v>
      </c>
      <c r="F271" s="14" t="n">
        <v>189.86</v>
      </c>
      <c r="G271" s="15" t="n">
        <f aca="false">ROUND((F271*(1+$G$11)),2)</f>
        <v>237.25</v>
      </c>
      <c r="H271" s="24" t="n">
        <f aca="false">J271*0.6</f>
        <v>142.35</v>
      </c>
      <c r="I271" s="24" t="n">
        <f aca="false">J271*0.4</f>
        <v>94.9</v>
      </c>
      <c r="J271" s="15" t="n">
        <f aca="false">G271*E271</f>
        <v>237.25</v>
      </c>
    </row>
    <row r="272" customFormat="false" ht="48" hidden="false" customHeight="false" outlineLevel="0" collapsed="false">
      <c r="A272" s="6" t="n">
        <v>94965</v>
      </c>
      <c r="B272" s="23" t="s">
        <v>477</v>
      </c>
      <c r="C272" s="23" t="s">
        <v>478</v>
      </c>
      <c r="D272" s="24" t="s">
        <v>36</v>
      </c>
      <c r="E272" s="29" t="n">
        <v>1</v>
      </c>
      <c r="F272" s="14" t="n">
        <v>424.45</v>
      </c>
      <c r="G272" s="15" t="n">
        <f aca="false">ROUND((F272*(1+$G$11)),2)</f>
        <v>530.39</v>
      </c>
      <c r="H272" s="24" t="n">
        <f aca="false">J272*0.6</f>
        <v>318.234</v>
      </c>
      <c r="I272" s="24" t="n">
        <f aca="false">J272*0.4</f>
        <v>212.156</v>
      </c>
      <c r="J272" s="15" t="n">
        <f aca="false">G272*E272</f>
        <v>530.39</v>
      </c>
    </row>
    <row r="273" customFormat="false" ht="24" hidden="false" customHeight="false" outlineLevel="0" collapsed="false">
      <c r="A273" s="5" t="n">
        <v>92265</v>
      </c>
      <c r="B273" s="23" t="s">
        <v>479</v>
      </c>
      <c r="C273" s="23" t="s">
        <v>53</v>
      </c>
      <c r="D273" s="24" t="s">
        <v>22</v>
      </c>
      <c r="E273" s="29" t="n">
        <v>3.36</v>
      </c>
      <c r="F273" s="14" t="n">
        <v>131.31</v>
      </c>
      <c r="G273" s="15" t="n">
        <f aca="false">ROUND((F273*(1+$G$11)),2)</f>
        <v>164.08</v>
      </c>
      <c r="H273" s="24" t="n">
        <f aca="false">J273*0.6</f>
        <v>330.78528</v>
      </c>
      <c r="I273" s="16" t="n">
        <f aca="false">J273*0.4</f>
        <v>220.52352</v>
      </c>
      <c r="J273" s="15" t="n">
        <f aca="false">G273*E273</f>
        <v>551.3088</v>
      </c>
    </row>
    <row r="274" customFormat="false" ht="36" hidden="false" customHeight="false" outlineLevel="0" collapsed="false">
      <c r="A274" s="5" t="n">
        <v>96545</v>
      </c>
      <c r="B274" s="23" t="s">
        <v>480</v>
      </c>
      <c r="C274" s="8" t="s">
        <v>57</v>
      </c>
      <c r="D274" s="24" t="s">
        <v>47</v>
      </c>
      <c r="E274" s="29" t="n">
        <v>9.48</v>
      </c>
      <c r="F274" s="14" t="n">
        <v>16.26</v>
      </c>
      <c r="G274" s="15" t="n">
        <f aca="false">ROUND((F274*(1+$G$11)),2)</f>
        <v>20.32</v>
      </c>
      <c r="H274" s="16" t="n">
        <f aca="false">J274*0.6</f>
        <v>115.58016</v>
      </c>
      <c r="I274" s="16" t="n">
        <f aca="false">J274*0.4</f>
        <v>77.05344</v>
      </c>
      <c r="J274" s="15" t="n">
        <f aca="false">G274*E274</f>
        <v>192.6336</v>
      </c>
    </row>
    <row r="275" customFormat="false" ht="48" hidden="false" customHeight="false" outlineLevel="0" collapsed="false">
      <c r="A275" s="6" t="n">
        <v>92775</v>
      </c>
      <c r="B275" s="23" t="s">
        <v>481</v>
      </c>
      <c r="C275" s="23" t="s">
        <v>59</v>
      </c>
      <c r="D275" s="24" t="s">
        <v>47</v>
      </c>
      <c r="E275" s="29" t="n">
        <v>3.68</v>
      </c>
      <c r="F275" s="14" t="n">
        <v>18.51</v>
      </c>
      <c r="G275" s="15" t="n">
        <f aca="false">ROUND((F275*(1+$G$11)),2)</f>
        <v>23.13</v>
      </c>
      <c r="H275" s="16" t="n">
        <f aca="false">J275*0.6</f>
        <v>51.07104</v>
      </c>
      <c r="I275" s="16" t="n">
        <f aca="false">J275*0.4</f>
        <v>34.04736</v>
      </c>
      <c r="J275" s="15" t="n">
        <f aca="false">G275*E275</f>
        <v>85.1184</v>
      </c>
    </row>
    <row r="276" customFormat="false" ht="48" hidden="false" customHeight="false" outlineLevel="0" collapsed="false">
      <c r="A276" s="6" t="n">
        <v>94965</v>
      </c>
      <c r="B276" s="23" t="s">
        <v>482</v>
      </c>
      <c r="C276" s="23" t="s">
        <v>42</v>
      </c>
      <c r="D276" s="24" t="s">
        <v>36</v>
      </c>
      <c r="E276" s="29" t="n">
        <v>0.14</v>
      </c>
      <c r="F276" s="14" t="n">
        <v>424.45</v>
      </c>
      <c r="G276" s="15" t="n">
        <f aca="false">ROUND((F276*(1+$G$11)),2)</f>
        <v>530.39</v>
      </c>
      <c r="H276" s="24" t="n">
        <f aca="false">J276*0.6</f>
        <v>44.55276</v>
      </c>
      <c r="I276" s="24" t="n">
        <f aca="false">J276*0.4</f>
        <v>29.70184</v>
      </c>
      <c r="J276" s="15" t="n">
        <f aca="false">G276*E276</f>
        <v>74.2546</v>
      </c>
    </row>
    <row r="277" customFormat="false" ht="36" hidden="false" customHeight="false" outlineLevel="0" collapsed="false">
      <c r="A277" s="6" t="n">
        <v>92873</v>
      </c>
      <c r="B277" s="6" t="s">
        <v>483</v>
      </c>
      <c r="C277" s="23" t="s">
        <v>484</v>
      </c>
      <c r="D277" s="6" t="s">
        <v>36</v>
      </c>
      <c r="E277" s="24" t="n">
        <f aca="false">E276</f>
        <v>0.14</v>
      </c>
      <c r="F277" s="14" t="n">
        <v>189.86</v>
      </c>
      <c r="G277" s="15" t="n">
        <f aca="false">ROUND((F277*(1+$G$11)),2)</f>
        <v>237.25</v>
      </c>
      <c r="H277" s="24" t="n">
        <f aca="false">J277*0.6</f>
        <v>19.929</v>
      </c>
      <c r="I277" s="24" t="n">
        <f aca="false">J277*0.4</f>
        <v>13.286</v>
      </c>
      <c r="J277" s="15" t="n">
        <f aca="false">G277*E277</f>
        <v>33.215</v>
      </c>
    </row>
    <row r="278" s="25" customFormat="true" ht="36.75" hidden="false" customHeight="false" outlineLevel="0" collapsed="false">
      <c r="A278" s="5" t="n">
        <v>92269</v>
      </c>
      <c r="B278" s="116" t="s">
        <v>485</v>
      </c>
      <c r="C278" s="117" t="s">
        <v>486</v>
      </c>
      <c r="D278" s="24" t="s">
        <v>22</v>
      </c>
      <c r="E278" s="29" t="n">
        <v>14</v>
      </c>
      <c r="F278" s="14" t="n">
        <v>141.65</v>
      </c>
      <c r="G278" s="15" t="n">
        <f aca="false">ROUND((F278*(1+$G$11)),2)</f>
        <v>177.01</v>
      </c>
      <c r="H278" s="24" t="n">
        <f aca="false">J278*0.6</f>
        <v>1486.884</v>
      </c>
      <c r="I278" s="16" t="n">
        <f aca="false">J278*0.4</f>
        <v>991.256</v>
      </c>
      <c r="J278" s="15" t="n">
        <f aca="false">G278*E278</f>
        <v>2478.14</v>
      </c>
    </row>
    <row r="279" s="25" customFormat="true" ht="48" hidden="false" customHeight="false" outlineLevel="0" collapsed="false">
      <c r="A279" s="6" t="n">
        <v>92775</v>
      </c>
      <c r="B279" s="23" t="s">
        <v>487</v>
      </c>
      <c r="C279" s="23" t="s">
        <v>70</v>
      </c>
      <c r="D279" s="24" t="s">
        <v>47</v>
      </c>
      <c r="E279" s="29" t="n">
        <v>18.4</v>
      </c>
      <c r="F279" s="14" t="n">
        <v>18.51</v>
      </c>
      <c r="G279" s="15" t="n">
        <f aca="false">ROUND((F279*(1+$G$11)),2)</f>
        <v>23.13</v>
      </c>
      <c r="H279" s="16" t="n">
        <f aca="false">J279*0.6</f>
        <v>255.3552</v>
      </c>
      <c r="I279" s="16" t="n">
        <f aca="false">J279*0.4</f>
        <v>170.2368</v>
      </c>
      <c r="J279" s="15" t="n">
        <f aca="false">G279*E279</f>
        <v>425.592</v>
      </c>
    </row>
    <row r="280" s="25" customFormat="true" ht="60" hidden="false" customHeight="false" outlineLevel="0" collapsed="false">
      <c r="A280" s="18" t="n">
        <v>92777</v>
      </c>
      <c r="B280" s="6" t="s">
        <v>488</v>
      </c>
      <c r="C280" s="8" t="s">
        <v>489</v>
      </c>
      <c r="D280" s="6" t="s">
        <v>47</v>
      </c>
      <c r="E280" s="24" t="n">
        <v>37.92</v>
      </c>
      <c r="F280" s="14" t="n">
        <v>16.26</v>
      </c>
      <c r="G280" s="15" t="n">
        <f aca="false">ROUND((F280*(1+$G$11)),2)</f>
        <v>20.32</v>
      </c>
      <c r="H280" s="24" t="n">
        <f aca="false">J280*0.6</f>
        <v>462.32064</v>
      </c>
      <c r="I280" s="24" t="n">
        <f aca="false">J280*0.4</f>
        <v>308.21376</v>
      </c>
      <c r="J280" s="15" t="n">
        <f aca="false">G280*E280</f>
        <v>770.5344</v>
      </c>
    </row>
    <row r="281" customFormat="false" ht="24" hidden="false" customHeight="false" outlineLevel="0" collapsed="false">
      <c r="A281" s="6" t="n">
        <v>92720</v>
      </c>
      <c r="B281" s="40" t="s">
        <v>490</v>
      </c>
      <c r="C281" s="9" t="s">
        <v>491</v>
      </c>
      <c r="D281" s="40" t="s">
        <v>36</v>
      </c>
      <c r="E281" s="41" t="n">
        <v>0.8</v>
      </c>
      <c r="F281" s="14" t="n">
        <v>508.33</v>
      </c>
      <c r="G281" s="15" t="n">
        <f aca="false">ROUND((F281*(1+$G$11)),2)</f>
        <v>635.21</v>
      </c>
      <c r="H281" s="41" t="n">
        <f aca="false">J281*0.6</f>
        <v>304.9008</v>
      </c>
      <c r="I281" s="41" t="n">
        <f aca="false">J281*0.4</f>
        <v>203.2672</v>
      </c>
      <c r="J281" s="42" t="n">
        <f aca="false">G281*E281</f>
        <v>508.168</v>
      </c>
    </row>
    <row r="282" customFormat="false" ht="24" hidden="false" customHeight="false" outlineLevel="0" collapsed="false">
      <c r="A282" s="5" t="n">
        <v>92265</v>
      </c>
      <c r="B282" s="23" t="s">
        <v>492</v>
      </c>
      <c r="C282" s="23" t="s">
        <v>53</v>
      </c>
      <c r="D282" s="24" t="s">
        <v>22</v>
      </c>
      <c r="E282" s="29" t="n">
        <v>3.36</v>
      </c>
      <c r="F282" s="14" t="n">
        <v>131.31</v>
      </c>
      <c r="G282" s="15" t="n">
        <f aca="false">ROUND((F282*(1+$G$11)),2)</f>
        <v>164.08</v>
      </c>
      <c r="H282" s="24" t="n">
        <f aca="false">J282*0.6</f>
        <v>330.78528</v>
      </c>
      <c r="I282" s="16" t="n">
        <f aca="false">J282*0.4</f>
        <v>220.52352</v>
      </c>
      <c r="J282" s="15" t="n">
        <f aca="false">G282*E282</f>
        <v>551.3088</v>
      </c>
    </row>
    <row r="283" customFormat="false" ht="24" hidden="false" customHeight="false" outlineLevel="0" collapsed="false">
      <c r="A283" s="5" t="n">
        <v>96545</v>
      </c>
      <c r="B283" s="23" t="s">
        <v>493</v>
      </c>
      <c r="C283" s="8" t="s">
        <v>494</v>
      </c>
      <c r="D283" s="24" t="s">
        <v>47</v>
      </c>
      <c r="E283" s="29" t="n">
        <v>9.48</v>
      </c>
      <c r="F283" s="14" t="n">
        <v>16.26</v>
      </c>
      <c r="G283" s="15" t="n">
        <f aca="false">ROUND((F283*(1+$G$11)),2)</f>
        <v>20.32</v>
      </c>
      <c r="H283" s="16" t="n">
        <f aca="false">J283*0.6</f>
        <v>115.58016</v>
      </c>
      <c r="I283" s="16" t="n">
        <f aca="false">J283*0.4</f>
        <v>77.05344</v>
      </c>
      <c r="J283" s="15" t="n">
        <f aca="false">G283*E283</f>
        <v>192.6336</v>
      </c>
    </row>
    <row r="284" customFormat="false" ht="48" hidden="false" customHeight="false" outlineLevel="0" collapsed="false">
      <c r="A284" s="6" t="n">
        <v>92775</v>
      </c>
      <c r="B284" s="23" t="s">
        <v>495</v>
      </c>
      <c r="C284" s="23" t="s">
        <v>59</v>
      </c>
      <c r="D284" s="24" t="s">
        <v>47</v>
      </c>
      <c r="E284" s="29" t="n">
        <v>3.68</v>
      </c>
      <c r="F284" s="14" t="n">
        <v>18.51</v>
      </c>
      <c r="G284" s="15" t="n">
        <f aca="false">ROUND((F284*(1+$G$11)),2)</f>
        <v>23.13</v>
      </c>
      <c r="H284" s="16" t="n">
        <f aca="false">J284*0.6</f>
        <v>51.07104</v>
      </c>
      <c r="I284" s="16" t="n">
        <f aca="false">J284*0.4</f>
        <v>34.04736</v>
      </c>
      <c r="J284" s="15" t="n">
        <f aca="false">G284*E284</f>
        <v>85.1184</v>
      </c>
    </row>
    <row r="285" customFormat="false" ht="48" hidden="false" customHeight="false" outlineLevel="0" collapsed="false">
      <c r="A285" s="6" t="n">
        <v>94965</v>
      </c>
      <c r="B285" s="23" t="s">
        <v>496</v>
      </c>
      <c r="C285" s="23" t="s">
        <v>42</v>
      </c>
      <c r="D285" s="24" t="s">
        <v>36</v>
      </c>
      <c r="E285" s="29" t="n">
        <v>0.14</v>
      </c>
      <c r="F285" s="14" t="n">
        <v>424.45</v>
      </c>
      <c r="G285" s="15" t="n">
        <f aca="false">ROUND((F285*(1+$G$11)),2)</f>
        <v>530.39</v>
      </c>
      <c r="H285" s="24" t="n">
        <f aca="false">J285*0.6</f>
        <v>44.55276</v>
      </c>
      <c r="I285" s="24" t="n">
        <f aca="false">J285*0.4</f>
        <v>29.70184</v>
      </c>
      <c r="J285" s="15" t="n">
        <f aca="false">G285*E285</f>
        <v>74.2546</v>
      </c>
    </row>
    <row r="286" customFormat="false" ht="36" hidden="false" customHeight="false" outlineLevel="0" collapsed="false">
      <c r="A286" s="6" t="n">
        <v>92873</v>
      </c>
      <c r="B286" s="6" t="s">
        <v>497</v>
      </c>
      <c r="C286" s="23" t="s">
        <v>484</v>
      </c>
      <c r="D286" s="6" t="s">
        <v>36</v>
      </c>
      <c r="E286" s="24" t="n">
        <f aca="false">E285</f>
        <v>0.14</v>
      </c>
      <c r="F286" s="14" t="n">
        <v>189.86</v>
      </c>
      <c r="G286" s="15" t="n">
        <f aca="false">ROUND((F286*(1+$G$11)),2)</f>
        <v>237.25</v>
      </c>
      <c r="H286" s="24" t="n">
        <f aca="false">J286*0.6</f>
        <v>19.929</v>
      </c>
      <c r="I286" s="24" t="n">
        <f aca="false">J286*0.4</f>
        <v>13.286</v>
      </c>
      <c r="J286" s="15" t="n">
        <f aca="false">G286*E286</f>
        <v>33.215</v>
      </c>
    </row>
    <row r="287" customFormat="false" ht="48" hidden="false" customHeight="false" outlineLevel="0" collapsed="false">
      <c r="A287" s="6" t="n">
        <v>101964</v>
      </c>
      <c r="B287" s="6" t="s">
        <v>498</v>
      </c>
      <c r="C287" s="8" t="s">
        <v>89</v>
      </c>
      <c r="D287" s="6" t="s">
        <v>22</v>
      </c>
      <c r="E287" s="24" t="n">
        <v>8.12</v>
      </c>
      <c r="F287" s="14" t="n">
        <v>150.25</v>
      </c>
      <c r="G287" s="15" t="n">
        <f aca="false">ROUND((F287*(1+$G$11)),2)</f>
        <v>187.75</v>
      </c>
      <c r="H287" s="24" t="n">
        <f aca="false">J287*0.6</f>
        <v>914.718</v>
      </c>
      <c r="I287" s="24" t="n">
        <f aca="false">J287*0.4</f>
        <v>609.812</v>
      </c>
      <c r="J287" s="15" t="n">
        <f aca="false">G287*E287</f>
        <v>1524.53</v>
      </c>
    </row>
    <row r="288" s="25" customFormat="true" ht="36.75" hidden="false" customHeight="false" outlineLevel="0" collapsed="false">
      <c r="A288" s="18" t="n">
        <v>98555</v>
      </c>
      <c r="B288" s="23" t="s">
        <v>499</v>
      </c>
      <c r="C288" s="118" t="s">
        <v>500</v>
      </c>
      <c r="D288" s="24" t="s">
        <v>22</v>
      </c>
      <c r="E288" s="29" t="n">
        <v>8.12</v>
      </c>
      <c r="F288" s="14" t="n">
        <v>23.77</v>
      </c>
      <c r="G288" s="15" t="n">
        <f aca="false">ROUND((F288*(1+$G$11)),2)</f>
        <v>29.7</v>
      </c>
      <c r="H288" s="24" t="n">
        <f aca="false">J288*0.6</f>
        <v>144.6984</v>
      </c>
      <c r="I288" s="24" t="n">
        <f aca="false">J288*0.4</f>
        <v>96.4656</v>
      </c>
      <c r="J288" s="15" t="n">
        <f aca="false">G288*E288</f>
        <v>241.164</v>
      </c>
    </row>
    <row r="289" customFormat="false" ht="24" hidden="false" customHeight="false" outlineLevel="0" collapsed="false">
      <c r="A289" s="54" t="s">
        <v>187</v>
      </c>
      <c r="B289" s="54" t="s">
        <v>501</v>
      </c>
      <c r="C289" s="49" t="s">
        <v>189</v>
      </c>
      <c r="D289" s="24" t="s">
        <v>22</v>
      </c>
      <c r="E289" s="24" t="n">
        <v>32.12</v>
      </c>
      <c r="F289" s="14" t="n">
        <v>2.25</v>
      </c>
      <c r="G289" s="15" t="n">
        <f aca="false">ROUND((F289*(1+$G$11)),2)</f>
        <v>2.81</v>
      </c>
      <c r="H289" s="24" t="n">
        <f aca="false">J289*0.6</f>
        <v>54.15432</v>
      </c>
      <c r="I289" s="24" t="n">
        <f aca="false">J289*0.4</f>
        <v>36.10288</v>
      </c>
      <c r="J289" s="10" t="n">
        <f aca="false">G289*E289</f>
        <v>90.2572</v>
      </c>
    </row>
    <row r="290" customFormat="false" ht="36" hidden="false" customHeight="false" outlineLevel="0" collapsed="false">
      <c r="A290" s="54" t="n">
        <v>88489</v>
      </c>
      <c r="B290" s="54" t="s">
        <v>502</v>
      </c>
      <c r="C290" s="49" t="s">
        <v>199</v>
      </c>
      <c r="D290" s="24" t="s">
        <v>22</v>
      </c>
      <c r="E290" s="24" t="n">
        <v>32.12</v>
      </c>
      <c r="F290" s="14" t="n">
        <v>13.99</v>
      </c>
      <c r="G290" s="15" t="n">
        <f aca="false">ROUND((F290*(1+$G$11)),2)</f>
        <v>17.48</v>
      </c>
      <c r="H290" s="24" t="n">
        <f aca="false">J290*0.6</f>
        <v>336.87456</v>
      </c>
      <c r="I290" s="24" t="n">
        <f aca="false">J290*0.4</f>
        <v>224.58304</v>
      </c>
      <c r="J290" s="10" t="n">
        <f aca="false">G290*E290</f>
        <v>561.4576</v>
      </c>
    </row>
    <row r="291" customFormat="false" ht="24" hidden="false" customHeight="false" outlineLevel="0" collapsed="false">
      <c r="A291" s="54" t="s">
        <v>195</v>
      </c>
      <c r="B291" s="56" t="s">
        <v>503</v>
      </c>
      <c r="C291" s="8" t="s">
        <v>197</v>
      </c>
      <c r="D291" s="24" t="s">
        <v>22</v>
      </c>
      <c r="E291" s="24" t="n">
        <v>32.12</v>
      </c>
      <c r="F291" s="14" t="n">
        <v>1.86</v>
      </c>
      <c r="G291" s="15" t="n">
        <f aca="false">ROUND((F291*(1+$G$11)),2)</f>
        <v>2.32</v>
      </c>
      <c r="H291" s="24" t="n">
        <f aca="false">J291*0.6</f>
        <v>44.71104</v>
      </c>
      <c r="I291" s="24" t="n">
        <f aca="false">J291*0.4</f>
        <v>29.80736</v>
      </c>
      <c r="J291" s="10" t="n">
        <f aca="false">G291*E291</f>
        <v>74.5184</v>
      </c>
    </row>
    <row r="292" customFormat="false" ht="24" hidden="false" customHeight="false" outlineLevel="0" collapsed="false">
      <c r="A292" s="8" t="s">
        <v>123</v>
      </c>
      <c r="B292" s="56" t="s">
        <v>504</v>
      </c>
      <c r="C292" s="9" t="s">
        <v>505</v>
      </c>
      <c r="D292" s="41" t="s">
        <v>126</v>
      </c>
      <c r="E292" s="41" t="n">
        <v>40</v>
      </c>
      <c r="F292" s="119" t="n">
        <v>35.6</v>
      </c>
      <c r="G292" s="42" t="n">
        <f aca="false">ROUND((F292*(1+$G$11)),2)</f>
        <v>44.49</v>
      </c>
      <c r="H292" s="41" t="n">
        <f aca="false">J292*0.6</f>
        <v>1067.76</v>
      </c>
      <c r="I292" s="41" t="n">
        <f aca="false">J292*0.4</f>
        <v>711.84</v>
      </c>
      <c r="J292" s="120" t="n">
        <f aca="false">G292*E292</f>
        <v>1779.6</v>
      </c>
    </row>
    <row r="293" customFormat="false" ht="36" hidden="false" customHeight="false" outlineLevel="0" collapsed="false">
      <c r="A293" s="54" t="s">
        <v>123</v>
      </c>
      <c r="B293" s="56"/>
      <c r="C293" s="8" t="s">
        <v>506</v>
      </c>
      <c r="D293" s="24" t="s">
        <v>126</v>
      </c>
      <c r="E293" s="24" t="n">
        <v>1</v>
      </c>
      <c r="F293" s="14" t="n">
        <v>1800</v>
      </c>
      <c r="G293" s="42" t="n">
        <f aca="false">ROUND((F293*(1+$G$11)),2)</f>
        <v>2249.28</v>
      </c>
      <c r="H293" s="41" t="n">
        <f aca="false">J293*0.6</f>
        <v>1349.568</v>
      </c>
      <c r="I293" s="41" t="n">
        <f aca="false">J293*0.4</f>
        <v>899.712</v>
      </c>
      <c r="J293" s="120" t="n">
        <f aca="false">G293*E293</f>
        <v>2249.28</v>
      </c>
    </row>
    <row r="294" customFormat="false" ht="36" hidden="false" customHeight="false" outlineLevel="0" collapsed="false">
      <c r="A294" s="8" t="s">
        <v>123</v>
      </c>
      <c r="B294" s="56"/>
      <c r="C294" s="8" t="s">
        <v>507</v>
      </c>
      <c r="D294" s="41" t="s">
        <v>126</v>
      </c>
      <c r="E294" s="41" t="n">
        <v>1</v>
      </c>
      <c r="F294" s="119" t="n">
        <v>1490</v>
      </c>
      <c r="G294" s="42" t="n">
        <f aca="false">ROUND((F294*(1+$G$11)),2)</f>
        <v>1861.9</v>
      </c>
      <c r="H294" s="41" t="n">
        <f aca="false">J294*0.6</f>
        <v>1117.14</v>
      </c>
      <c r="I294" s="41" t="n">
        <f aca="false">J294*0.4</f>
        <v>744.76</v>
      </c>
      <c r="J294" s="120" t="n">
        <f aca="false">G294*E294</f>
        <v>1861.9</v>
      </c>
    </row>
    <row r="295" customFormat="false" ht="15" hidden="false" customHeight="false" outlineLevel="0" collapsed="false">
      <c r="A295" s="20"/>
      <c r="B295" s="20"/>
      <c r="C295" s="20"/>
      <c r="D295" s="20"/>
      <c r="E295" s="20"/>
      <c r="F295" s="20"/>
      <c r="G295" s="20"/>
      <c r="H295" s="20"/>
      <c r="I295" s="21" t="s">
        <v>29</v>
      </c>
      <c r="J295" s="22" t="n">
        <f aca="false">SUM(J269:J294)</f>
        <v>16579.8974</v>
      </c>
    </row>
    <row r="296" customFormat="false" ht="15" hidden="false" customHeight="false" outlineLevel="0" collapsed="false">
      <c r="A296" s="121"/>
      <c r="B296" s="121"/>
      <c r="C296" s="121"/>
      <c r="D296" s="121"/>
      <c r="E296" s="121"/>
      <c r="F296" s="121"/>
      <c r="G296" s="121"/>
      <c r="H296" s="121"/>
      <c r="I296" s="122" t="s">
        <v>29</v>
      </c>
      <c r="J296" s="123" t="n">
        <f aca="false">SUM(J295+J267+J262+J238+J176+J165+J158+J146+J140+J134+J129+J124+J117+J112+J107+J100+J89+J75+J72+J67+J60+J57+J49+J40+J37+J29+J23+J18+J255+J226+J186)</f>
        <v>962806.0586</v>
      </c>
    </row>
    <row r="297" customFormat="false" ht="18.75" hidden="false" customHeight="false" outlineLevel="0" collapsed="false">
      <c r="A297" s="12" t="s">
        <v>508</v>
      </c>
      <c r="B297" s="12"/>
      <c r="C297" s="12"/>
      <c r="D297" s="12"/>
      <c r="E297" s="12"/>
      <c r="F297" s="12"/>
      <c r="G297" s="12"/>
      <c r="H297" s="12"/>
      <c r="I297" s="12"/>
      <c r="J297" s="12"/>
    </row>
    <row r="298" customFormat="false" ht="15" hidden="false" customHeight="false" outlineLevel="0" collapsed="false">
      <c r="A298" s="13" t="s">
        <v>509</v>
      </c>
      <c r="B298" s="13"/>
      <c r="C298" s="13"/>
      <c r="D298" s="13"/>
      <c r="E298" s="13"/>
      <c r="F298" s="13"/>
      <c r="G298" s="13"/>
      <c r="H298" s="13"/>
      <c r="I298" s="13"/>
      <c r="J298" s="13"/>
    </row>
    <row r="299" customFormat="false" ht="36.75" hidden="false" customHeight="false" outlineLevel="0" collapsed="false">
      <c r="A299" s="124" t="n">
        <v>97633</v>
      </c>
      <c r="B299" s="56" t="s">
        <v>20</v>
      </c>
      <c r="C299" s="100" t="s">
        <v>510</v>
      </c>
      <c r="D299" s="66" t="s">
        <v>22</v>
      </c>
      <c r="E299" s="24" t="n">
        <v>30</v>
      </c>
      <c r="F299" s="124" t="n">
        <v>19.34</v>
      </c>
      <c r="G299" s="15" t="n">
        <f aca="false">ROUND((F299*(1+$G$11)),2)</f>
        <v>24.17</v>
      </c>
      <c r="H299" s="16" t="n">
        <f aca="false">J299*0.6</f>
        <v>435.06</v>
      </c>
      <c r="I299" s="16" t="n">
        <f aca="false">J299*0.4</f>
        <v>290.04</v>
      </c>
      <c r="J299" s="15" t="n">
        <f aca="false">G299*E299</f>
        <v>725.1</v>
      </c>
    </row>
    <row r="300" s="25" customFormat="true" ht="48" hidden="false" customHeight="false" outlineLevel="0" collapsed="false">
      <c r="A300" s="54" t="s">
        <v>215</v>
      </c>
      <c r="B300" s="56" t="s">
        <v>23</v>
      </c>
      <c r="C300" s="8" t="s">
        <v>217</v>
      </c>
      <c r="D300" s="24" t="s">
        <v>22</v>
      </c>
      <c r="E300" s="24" t="n">
        <v>30</v>
      </c>
      <c r="F300" s="14" t="n">
        <v>27.29</v>
      </c>
      <c r="G300" s="15" t="n">
        <f aca="false">ROUND((F300*(1+$G$11)),2)</f>
        <v>34.1</v>
      </c>
      <c r="H300" s="16" t="n">
        <f aca="false">J300*0.6</f>
        <v>613.8</v>
      </c>
      <c r="I300" s="16" t="n">
        <f aca="false">J300*0.4</f>
        <v>409.2</v>
      </c>
      <c r="J300" s="15" t="n">
        <f aca="false">G300*E300</f>
        <v>1023</v>
      </c>
    </row>
    <row r="301" customFormat="false" ht="60" hidden="false" customHeight="false" outlineLevel="0" collapsed="false">
      <c r="A301" s="54" t="s">
        <v>218</v>
      </c>
      <c r="B301" s="56" t="s">
        <v>25</v>
      </c>
      <c r="C301" s="49" t="s">
        <v>220</v>
      </c>
      <c r="D301" s="66" t="s">
        <v>22</v>
      </c>
      <c r="E301" s="24" t="n">
        <v>30</v>
      </c>
      <c r="F301" s="125" t="n">
        <v>110.42</v>
      </c>
      <c r="G301" s="15" t="n">
        <f aca="false">ROUND((F301*(1+$G$11)),2)</f>
        <v>137.98</v>
      </c>
      <c r="H301" s="16" t="n">
        <f aca="false">J301*0.6</f>
        <v>2483.64</v>
      </c>
      <c r="I301" s="16" t="n">
        <f aca="false">J301*0.4</f>
        <v>1655.76</v>
      </c>
      <c r="J301" s="15" t="n">
        <f aca="false">G301*E301</f>
        <v>4139.4</v>
      </c>
    </row>
    <row r="302" customFormat="false" ht="15" hidden="false" customHeight="false" outlineLevel="0" collapsed="false">
      <c r="A302" s="97"/>
      <c r="B302" s="97"/>
      <c r="C302" s="97"/>
      <c r="D302" s="97"/>
      <c r="E302" s="97"/>
      <c r="F302" s="97"/>
      <c r="G302" s="97"/>
      <c r="H302" s="97"/>
      <c r="I302" s="21" t="s">
        <v>29</v>
      </c>
      <c r="J302" s="22" t="n">
        <f aca="false">SUM(J299:J301)</f>
        <v>5887.5</v>
      </c>
    </row>
    <row r="303" customFormat="false" ht="15" hidden="false" customHeight="false" outlineLevel="0" collapsed="false">
      <c r="A303" s="126" t="s">
        <v>511</v>
      </c>
      <c r="B303" s="126"/>
      <c r="C303" s="126"/>
      <c r="D303" s="126"/>
      <c r="E303" s="126"/>
      <c r="F303" s="126"/>
      <c r="G303" s="126"/>
      <c r="H303" s="126"/>
      <c r="I303" s="126"/>
      <c r="J303" s="126"/>
    </row>
    <row r="304" customFormat="false" ht="24.75" hidden="false" customHeight="false" outlineLevel="0" collapsed="false">
      <c r="A304" s="127" t="n">
        <v>97663</v>
      </c>
      <c r="B304" s="6" t="s">
        <v>31</v>
      </c>
      <c r="C304" s="69" t="s">
        <v>512</v>
      </c>
      <c r="D304" s="24" t="s">
        <v>126</v>
      </c>
      <c r="E304" s="29" t="n">
        <v>12</v>
      </c>
      <c r="F304" s="124" t="n">
        <v>10.41</v>
      </c>
      <c r="G304" s="15" t="n">
        <f aca="false">ROUND((F304*(1+$G$11)),2)</f>
        <v>13.01</v>
      </c>
      <c r="H304" s="24" t="n">
        <f aca="false">J304*0.6</f>
        <v>93.672</v>
      </c>
      <c r="I304" s="24" t="n">
        <f aca="false">J304*0.4</f>
        <v>62.448</v>
      </c>
      <c r="J304" s="67" t="n">
        <f aca="false">G304*E304</f>
        <v>156.12</v>
      </c>
    </row>
    <row r="305" customFormat="false" ht="24.75" hidden="false" customHeight="false" outlineLevel="0" collapsed="false">
      <c r="A305" s="127" t="n">
        <v>97664</v>
      </c>
      <c r="B305" s="6" t="s">
        <v>34</v>
      </c>
      <c r="C305" s="69" t="s">
        <v>513</v>
      </c>
      <c r="D305" s="24" t="s">
        <v>126</v>
      </c>
      <c r="E305" s="29" t="n">
        <v>8</v>
      </c>
      <c r="F305" s="124" t="n">
        <v>1.29</v>
      </c>
      <c r="G305" s="15" t="n">
        <f aca="false">ROUND((F305*(1+$G$11)),2)</f>
        <v>1.61</v>
      </c>
      <c r="H305" s="24" t="n">
        <f aca="false">J305*0.6</f>
        <v>7.728</v>
      </c>
      <c r="I305" s="24" t="n">
        <f aca="false">J305*0.4</f>
        <v>5.152</v>
      </c>
      <c r="J305" s="67" t="n">
        <f aca="false">G305*E305</f>
        <v>12.88</v>
      </c>
    </row>
    <row r="306" customFormat="false" ht="36.75" hidden="false" customHeight="false" outlineLevel="0" collapsed="false">
      <c r="A306" s="74" t="n">
        <v>86884</v>
      </c>
      <c r="B306" s="6" t="s">
        <v>37</v>
      </c>
      <c r="C306" s="69" t="s">
        <v>514</v>
      </c>
      <c r="D306" s="24" t="s">
        <v>235</v>
      </c>
      <c r="E306" s="29" t="n">
        <v>4</v>
      </c>
      <c r="F306" s="70" t="n">
        <v>9.69</v>
      </c>
      <c r="G306" s="15" t="n">
        <f aca="false">ROUND((F306*(1+$G$11)),2)</f>
        <v>12.11</v>
      </c>
      <c r="H306" s="24" t="n">
        <f aca="false">J306*0.6</f>
        <v>29.064</v>
      </c>
      <c r="I306" s="24" t="n">
        <f aca="false">J306*0.4</f>
        <v>19.376</v>
      </c>
      <c r="J306" s="67" t="n">
        <f aca="false">G306*E306</f>
        <v>48.44</v>
      </c>
    </row>
    <row r="307" customFormat="false" ht="60" hidden="false" customHeight="false" outlineLevel="0" collapsed="false">
      <c r="A307" s="23" t="n">
        <v>86932</v>
      </c>
      <c r="B307" s="6" t="s">
        <v>515</v>
      </c>
      <c r="C307" s="23" t="s">
        <v>516</v>
      </c>
      <c r="D307" s="24" t="s">
        <v>235</v>
      </c>
      <c r="E307" s="29" t="n">
        <v>8</v>
      </c>
      <c r="F307" s="120" t="n">
        <v>459.62</v>
      </c>
      <c r="G307" s="15" t="n">
        <f aca="false">ROUND((F307*(1+$G$11)),2)</f>
        <v>574.34</v>
      </c>
      <c r="H307" s="24" t="n">
        <f aca="false">J307*0.6</f>
        <v>2756.832</v>
      </c>
      <c r="I307" s="24" t="n">
        <f aca="false">J307*0.4</f>
        <v>1837.888</v>
      </c>
      <c r="J307" s="67" t="n">
        <f aca="false">G307*E307</f>
        <v>4594.72</v>
      </c>
    </row>
    <row r="308" customFormat="false" ht="36" hidden="false" customHeight="false" outlineLevel="0" collapsed="false">
      <c r="A308" s="23" t="n">
        <v>100849</v>
      </c>
      <c r="B308" s="6" t="s">
        <v>517</v>
      </c>
      <c r="C308" s="23" t="s">
        <v>243</v>
      </c>
      <c r="D308" s="24" t="s">
        <v>235</v>
      </c>
      <c r="E308" s="29" t="n">
        <v>8</v>
      </c>
      <c r="F308" s="14" t="n">
        <v>46.24</v>
      </c>
      <c r="G308" s="15" t="n">
        <f aca="false">ROUND((F308*(1+$G$11)),2)</f>
        <v>57.78</v>
      </c>
      <c r="H308" s="24" t="n">
        <f aca="false">J308*0.6</f>
        <v>277.344</v>
      </c>
      <c r="I308" s="24" t="n">
        <f aca="false">J308*0.4</f>
        <v>184.896</v>
      </c>
      <c r="J308" s="67" t="n">
        <f aca="false">G308*E308</f>
        <v>462.24</v>
      </c>
    </row>
    <row r="309" customFormat="false" ht="72" hidden="false" customHeight="false" outlineLevel="0" collapsed="false">
      <c r="A309" s="23" t="n">
        <v>86943</v>
      </c>
      <c r="B309" s="6" t="s">
        <v>518</v>
      </c>
      <c r="C309" s="23" t="s">
        <v>245</v>
      </c>
      <c r="D309" s="24" t="s">
        <v>235</v>
      </c>
      <c r="E309" s="29" t="n">
        <v>4</v>
      </c>
      <c r="F309" s="14" t="n">
        <v>258.71</v>
      </c>
      <c r="G309" s="15" t="n">
        <f aca="false">ROUND((F309*(1+$G$11)),2)</f>
        <v>323.28</v>
      </c>
      <c r="H309" s="24" t="n">
        <f aca="false">J309*0.6</f>
        <v>775.872</v>
      </c>
      <c r="I309" s="24" t="n">
        <f aca="false">J309*0.4</f>
        <v>517.248</v>
      </c>
      <c r="J309" s="67" t="n">
        <f aca="false">G309*E309</f>
        <v>1293.12</v>
      </c>
    </row>
    <row r="310" customFormat="false" ht="24" hidden="false" customHeight="false" outlineLevel="0" collapsed="false">
      <c r="A310" s="23" t="n">
        <v>95544</v>
      </c>
      <c r="B310" s="6" t="s">
        <v>519</v>
      </c>
      <c r="C310" s="23" t="s">
        <v>251</v>
      </c>
      <c r="D310" s="24" t="s">
        <v>235</v>
      </c>
      <c r="E310" s="29" t="n">
        <v>8</v>
      </c>
      <c r="F310" s="14" t="n">
        <v>69.51</v>
      </c>
      <c r="G310" s="15" t="n">
        <f aca="false">ROUND((F310*(1+$G$11)),2)</f>
        <v>86.86</v>
      </c>
      <c r="H310" s="24" t="n">
        <f aca="false">J310*0.6</f>
        <v>416.928</v>
      </c>
      <c r="I310" s="24" t="n">
        <f aca="false">J310*0.4</f>
        <v>277.952</v>
      </c>
      <c r="J310" s="67" t="n">
        <f aca="false">G310*E310</f>
        <v>694.88</v>
      </c>
    </row>
    <row r="311" customFormat="false" ht="36" hidden="false" customHeight="false" outlineLevel="0" collapsed="false">
      <c r="A311" s="8" t="s">
        <v>229</v>
      </c>
      <c r="B311" s="23" t="s">
        <v>520</v>
      </c>
      <c r="C311" s="8" t="s">
        <v>521</v>
      </c>
      <c r="D311" s="24" t="s">
        <v>22</v>
      </c>
      <c r="E311" s="24" t="n">
        <v>1.76</v>
      </c>
      <c r="F311" s="10" t="n">
        <v>522.41</v>
      </c>
      <c r="G311" s="15" t="n">
        <f aca="false">ROUND((F311*(1+$G$11)),2)</f>
        <v>652.8</v>
      </c>
      <c r="H311" s="24" t="n">
        <f aca="false">J311*0.6</f>
        <v>689.3568</v>
      </c>
      <c r="I311" s="24" t="n">
        <f aca="false">J311*0.4</f>
        <v>459.5712</v>
      </c>
      <c r="J311" s="67" t="n">
        <f aca="false">G311*E311</f>
        <v>1148.928</v>
      </c>
    </row>
    <row r="312" customFormat="false" ht="24" hidden="false" customHeight="false" outlineLevel="0" collapsed="false">
      <c r="A312" s="23" t="s">
        <v>252</v>
      </c>
      <c r="B312" s="6" t="s">
        <v>522</v>
      </c>
      <c r="C312" s="23" t="s">
        <v>523</v>
      </c>
      <c r="D312" s="24" t="s">
        <v>22</v>
      </c>
      <c r="E312" s="29" t="n">
        <v>4</v>
      </c>
      <c r="F312" s="10" t="n">
        <v>361.19</v>
      </c>
      <c r="G312" s="15" t="n">
        <f aca="false">ROUND((F312*(1+$G$11)),2)</f>
        <v>451.34</v>
      </c>
      <c r="H312" s="24" t="n">
        <f aca="false">J312*0.6</f>
        <v>1083.216</v>
      </c>
      <c r="I312" s="24" t="n">
        <f aca="false">J312*0.4</f>
        <v>722.144</v>
      </c>
      <c r="J312" s="67" t="n">
        <f aca="false">G312*E312</f>
        <v>1805.36</v>
      </c>
    </row>
    <row r="313" customFormat="false" ht="15" hidden="false" customHeight="false" outlineLevel="0" collapsed="false">
      <c r="A313" s="97"/>
      <c r="B313" s="97"/>
      <c r="C313" s="97"/>
      <c r="D313" s="97"/>
      <c r="E313" s="97"/>
      <c r="F313" s="97"/>
      <c r="G313" s="97"/>
      <c r="H313" s="97"/>
      <c r="I313" s="21" t="s">
        <v>29</v>
      </c>
      <c r="J313" s="22" t="n">
        <f aca="false">SUM(J304:J312)</f>
        <v>10216.688</v>
      </c>
    </row>
    <row r="314" customFormat="false" ht="15" hidden="false" customHeight="false" outlineLevel="0" collapsed="false">
      <c r="A314" s="72" t="s">
        <v>524</v>
      </c>
      <c r="B314" s="72"/>
      <c r="C314" s="72"/>
      <c r="D314" s="72"/>
      <c r="E314" s="72"/>
      <c r="F314" s="72"/>
      <c r="G314" s="72"/>
      <c r="H314" s="72"/>
      <c r="I314" s="72"/>
      <c r="J314" s="72"/>
    </row>
    <row r="315" customFormat="false" ht="48" hidden="false" customHeight="false" outlineLevel="0" collapsed="false">
      <c r="A315" s="125" t="n">
        <v>89986</v>
      </c>
      <c r="B315" s="6" t="s">
        <v>525</v>
      </c>
      <c r="C315" s="49" t="s">
        <v>526</v>
      </c>
      <c r="D315" s="24" t="s">
        <v>235</v>
      </c>
      <c r="E315" s="29" t="n">
        <v>4</v>
      </c>
      <c r="F315" s="14" t="n">
        <v>92.42</v>
      </c>
      <c r="G315" s="15" t="n">
        <f aca="false">ROUND((F315*(1+$G$11)),2)</f>
        <v>115.49</v>
      </c>
      <c r="H315" s="24" t="n">
        <f aca="false">J315*0.6</f>
        <v>277.176</v>
      </c>
      <c r="I315" s="24" t="n">
        <f aca="false">J315*0.4</f>
        <v>184.784</v>
      </c>
      <c r="J315" s="67" t="n">
        <f aca="false">G315*E315</f>
        <v>461.96</v>
      </c>
    </row>
    <row r="316" customFormat="false" ht="72" hidden="false" customHeight="false" outlineLevel="0" collapsed="false">
      <c r="A316" s="125" t="n">
        <v>91785</v>
      </c>
      <c r="B316" s="6" t="s">
        <v>527</v>
      </c>
      <c r="C316" s="49" t="s">
        <v>528</v>
      </c>
      <c r="D316" s="24" t="s">
        <v>33</v>
      </c>
      <c r="E316" s="29" t="n">
        <v>25</v>
      </c>
      <c r="F316" s="14" t="n">
        <v>41.59</v>
      </c>
      <c r="G316" s="15" t="n">
        <f aca="false">ROUND((F316*(1+$G$11)),2)</f>
        <v>51.97</v>
      </c>
      <c r="H316" s="24" t="n">
        <f aca="false">J316*0.6</f>
        <v>779.55</v>
      </c>
      <c r="I316" s="24" t="n">
        <f aca="false">J316*0.4</f>
        <v>519.7</v>
      </c>
      <c r="J316" s="67" t="n">
        <f aca="false">G316*E316</f>
        <v>1299.25</v>
      </c>
    </row>
    <row r="317" customFormat="false" ht="36" hidden="false" customHeight="false" outlineLevel="0" collapsed="false">
      <c r="A317" s="14" t="s">
        <v>279</v>
      </c>
      <c r="B317" s="6" t="s">
        <v>529</v>
      </c>
      <c r="C317" s="49" t="s">
        <v>281</v>
      </c>
      <c r="D317" s="24" t="s">
        <v>33</v>
      </c>
      <c r="E317" s="29" t="n">
        <v>25</v>
      </c>
      <c r="F317" s="14" t="n">
        <v>11.22</v>
      </c>
      <c r="G317" s="15" t="n">
        <f aca="false">ROUND((F317*(1+$G$11)),2)</f>
        <v>14.02</v>
      </c>
      <c r="H317" s="24" t="n">
        <f aca="false">J317*0.6</f>
        <v>210.3</v>
      </c>
      <c r="I317" s="24" t="n">
        <f aca="false">J317*0.4</f>
        <v>140.2</v>
      </c>
      <c r="J317" s="67" t="n">
        <f aca="false">G317*E317</f>
        <v>350.5</v>
      </c>
    </row>
    <row r="318" customFormat="false" ht="36" hidden="false" customHeight="false" outlineLevel="0" collapsed="false">
      <c r="A318" s="14" t="s">
        <v>282</v>
      </c>
      <c r="B318" s="6" t="s">
        <v>530</v>
      </c>
      <c r="C318" s="49" t="s">
        <v>284</v>
      </c>
      <c r="D318" s="24" t="s">
        <v>33</v>
      </c>
      <c r="E318" s="29" t="n">
        <v>20</v>
      </c>
      <c r="F318" s="14" t="n">
        <v>26.03</v>
      </c>
      <c r="G318" s="15" t="n">
        <f aca="false">ROUND((F318*(1+$G$11)),2)</f>
        <v>32.53</v>
      </c>
      <c r="H318" s="24" t="n">
        <f aca="false">J318*0.6</f>
        <v>390.36</v>
      </c>
      <c r="I318" s="24" t="n">
        <f aca="false">J318*0.4</f>
        <v>260.24</v>
      </c>
      <c r="J318" s="67" t="n">
        <f aca="false">G318*E318</f>
        <v>650.6</v>
      </c>
    </row>
    <row r="319" s="25" customFormat="true" ht="24.75" hidden="false" customHeight="false" outlineLevel="0" collapsed="false">
      <c r="A319" s="128" t="n">
        <v>97631</v>
      </c>
      <c r="B319" s="6" t="s">
        <v>531</v>
      </c>
      <c r="C319" s="129" t="s">
        <v>532</v>
      </c>
      <c r="D319" s="24" t="s">
        <v>22</v>
      </c>
      <c r="E319" s="29" t="n">
        <v>3.75</v>
      </c>
      <c r="F319" s="14" t="n">
        <v>2.83</v>
      </c>
      <c r="G319" s="15" t="n">
        <f aca="false">ROUND((F319*(1+$G$11)),2)</f>
        <v>3.54</v>
      </c>
      <c r="H319" s="24" t="n">
        <f aca="false">J319*0.6</f>
        <v>7.965</v>
      </c>
      <c r="I319" s="24" t="n">
        <f aca="false">J319*0.4</f>
        <v>5.31</v>
      </c>
      <c r="J319" s="67" t="n">
        <f aca="false">G319*E319</f>
        <v>13.275</v>
      </c>
    </row>
    <row r="320" s="25" customFormat="true" ht="24.75" hidden="false" customHeight="false" outlineLevel="0" collapsed="false">
      <c r="A320" s="128" t="n">
        <v>97662</v>
      </c>
      <c r="B320" s="6" t="s">
        <v>533</v>
      </c>
      <c r="C320" s="69" t="s">
        <v>534</v>
      </c>
      <c r="D320" s="24" t="s">
        <v>22</v>
      </c>
      <c r="E320" s="29" t="n">
        <v>25</v>
      </c>
      <c r="F320" s="14" t="n">
        <v>0.41</v>
      </c>
      <c r="G320" s="15" t="n">
        <f aca="false">ROUND((F320*(1+$G$11)),2)</f>
        <v>0.51</v>
      </c>
      <c r="H320" s="24" t="n">
        <f aca="false">J320*0.6</f>
        <v>7.65</v>
      </c>
      <c r="I320" s="24" t="n">
        <f aca="false">J320*0.4</f>
        <v>5.1</v>
      </c>
      <c r="J320" s="67" t="n">
        <f aca="false">G320*E320</f>
        <v>12.75</v>
      </c>
    </row>
    <row r="321" s="25" customFormat="true" ht="15" hidden="false" customHeight="false" outlineLevel="0" collapsed="false">
      <c r="A321" s="97"/>
      <c r="B321" s="97"/>
      <c r="C321" s="97"/>
      <c r="D321" s="97"/>
      <c r="E321" s="97"/>
      <c r="F321" s="97"/>
      <c r="G321" s="97"/>
      <c r="H321" s="97"/>
      <c r="I321" s="21" t="s">
        <v>29</v>
      </c>
      <c r="J321" s="22" t="n">
        <f aca="false">SUM(J315:J320)</f>
        <v>2788.335</v>
      </c>
    </row>
    <row r="322" s="25" customFormat="true" ht="15" hidden="false" customHeight="false" outlineLevel="0" collapsed="false">
      <c r="A322" s="13" t="s">
        <v>535</v>
      </c>
      <c r="B322" s="13"/>
      <c r="C322" s="13"/>
      <c r="D322" s="13"/>
      <c r="E322" s="13"/>
      <c r="F322" s="13"/>
      <c r="G322" s="13"/>
      <c r="H322" s="13" t="n">
        <f aca="false">J322*0.6</f>
        <v>0</v>
      </c>
      <c r="I322" s="13" t="n">
        <f aca="false">J322*0.4</f>
        <v>0</v>
      </c>
      <c r="J322" s="13" t="n">
        <f aca="false">G322*E322</f>
        <v>0</v>
      </c>
    </row>
    <row r="323" s="25" customFormat="true" ht="48" hidden="false" customHeight="false" outlineLevel="0" collapsed="false">
      <c r="A323" s="23" t="n">
        <v>89709</v>
      </c>
      <c r="B323" s="6" t="s">
        <v>61</v>
      </c>
      <c r="C323" s="49" t="s">
        <v>257</v>
      </c>
      <c r="D323" s="24" t="s">
        <v>235</v>
      </c>
      <c r="E323" s="29" t="n">
        <v>4</v>
      </c>
      <c r="F323" s="14" t="n">
        <v>16.84</v>
      </c>
      <c r="G323" s="15" t="n">
        <f aca="false">ROUND((F323*(1+$G$11)),2)</f>
        <v>21.04</v>
      </c>
      <c r="H323" s="24" t="n">
        <f aca="false">J323*0.6</f>
        <v>50.496</v>
      </c>
      <c r="I323" s="24" t="n">
        <f aca="false">J323*0.4</f>
        <v>33.664</v>
      </c>
      <c r="J323" s="67" t="n">
        <f aca="false">G323*E323</f>
        <v>84.16</v>
      </c>
    </row>
    <row r="324" s="25" customFormat="true" ht="84" hidden="false" customHeight="false" outlineLevel="0" collapsed="false">
      <c r="A324" s="23" t="n">
        <v>91792</v>
      </c>
      <c r="B324" s="6" t="s">
        <v>536</v>
      </c>
      <c r="C324" s="49" t="s">
        <v>259</v>
      </c>
      <c r="D324" s="24" t="s">
        <v>33</v>
      </c>
      <c r="E324" s="29" t="n">
        <v>4</v>
      </c>
      <c r="F324" s="14" t="n">
        <v>55.99</v>
      </c>
      <c r="G324" s="15" t="n">
        <f aca="false">ROUND((F324*(1+$G$11)),2)</f>
        <v>69.97</v>
      </c>
      <c r="H324" s="24" t="n">
        <f aca="false">J324*0.6</f>
        <v>167.928</v>
      </c>
      <c r="I324" s="24" t="n">
        <f aca="false">J324*0.4</f>
        <v>111.952</v>
      </c>
      <c r="J324" s="67" t="n">
        <f aca="false">G324*E324</f>
        <v>279.88</v>
      </c>
    </row>
    <row r="325" s="25" customFormat="true" ht="84" hidden="false" customHeight="false" outlineLevel="0" collapsed="false">
      <c r="A325" s="23" t="n">
        <v>91793</v>
      </c>
      <c r="B325" s="6" t="s">
        <v>537</v>
      </c>
      <c r="C325" s="49" t="s">
        <v>261</v>
      </c>
      <c r="D325" s="24" t="s">
        <v>33</v>
      </c>
      <c r="E325" s="29" t="n">
        <v>12</v>
      </c>
      <c r="F325" s="14" t="n">
        <v>87.11</v>
      </c>
      <c r="G325" s="15" t="n">
        <f aca="false">ROUND((F325*(1+$G$11)),2)</f>
        <v>108.85</v>
      </c>
      <c r="H325" s="24" t="n">
        <f aca="false">J325*0.6</f>
        <v>783.72</v>
      </c>
      <c r="I325" s="24" t="n">
        <f aca="false">J325*0.4</f>
        <v>522.48</v>
      </c>
      <c r="J325" s="67" t="n">
        <f aca="false">G325*E325</f>
        <v>1306.2</v>
      </c>
    </row>
    <row r="326" s="25" customFormat="true" ht="84" hidden="false" customHeight="false" outlineLevel="0" collapsed="false">
      <c r="A326" s="23" t="n">
        <v>91795</v>
      </c>
      <c r="B326" s="6" t="s">
        <v>538</v>
      </c>
      <c r="C326" s="23" t="s">
        <v>263</v>
      </c>
      <c r="D326" s="24" t="s">
        <v>33</v>
      </c>
      <c r="E326" s="29" t="n">
        <v>8</v>
      </c>
      <c r="F326" s="14" t="n">
        <v>74.26</v>
      </c>
      <c r="G326" s="15" t="n">
        <f aca="false">ROUND((F326*(1+$G$11)),2)</f>
        <v>92.8</v>
      </c>
      <c r="H326" s="24" t="n">
        <f aca="false">J326*0.6</f>
        <v>445.44</v>
      </c>
      <c r="I326" s="24" t="n">
        <f aca="false">J326*0.4</f>
        <v>296.96</v>
      </c>
      <c r="J326" s="67" t="n">
        <f aca="false">G326*E326</f>
        <v>742.4</v>
      </c>
    </row>
    <row r="327" s="25" customFormat="true" ht="15" hidden="false" customHeight="false" outlineLevel="0" collapsed="false">
      <c r="A327" s="20"/>
      <c r="B327" s="20"/>
      <c r="C327" s="20"/>
      <c r="D327" s="20"/>
      <c r="E327" s="20"/>
      <c r="F327" s="20"/>
      <c r="G327" s="20"/>
      <c r="H327" s="20"/>
      <c r="I327" s="21" t="s">
        <v>29</v>
      </c>
      <c r="J327" s="22" t="n">
        <f aca="false">SUM(J323:J326)</f>
        <v>2412.64</v>
      </c>
    </row>
    <row r="328" s="25" customFormat="true" ht="15" hidden="false" customHeight="false" outlineLevel="0" collapsed="false">
      <c r="A328" s="126" t="s">
        <v>539</v>
      </c>
      <c r="B328" s="126"/>
      <c r="C328" s="126"/>
      <c r="D328" s="126"/>
      <c r="E328" s="126"/>
      <c r="F328" s="126"/>
      <c r="G328" s="126"/>
      <c r="H328" s="126"/>
      <c r="I328" s="126"/>
      <c r="J328" s="126"/>
    </row>
    <row r="329" s="25" customFormat="true" ht="36.75" hidden="false" customHeight="false" outlineLevel="0" collapsed="false">
      <c r="A329" s="23" t="n">
        <v>97644</v>
      </c>
      <c r="B329" s="6" t="s">
        <v>540</v>
      </c>
      <c r="C329" s="129" t="s">
        <v>541</v>
      </c>
      <c r="D329" s="24" t="s">
        <v>22</v>
      </c>
      <c r="E329" s="29" t="n">
        <v>11.76</v>
      </c>
      <c r="F329" s="10" t="n">
        <v>7.85</v>
      </c>
      <c r="G329" s="15" t="n">
        <f aca="false">ROUND((F329*(1+$G$11)),2)</f>
        <v>9.81</v>
      </c>
      <c r="H329" s="24" t="n">
        <f aca="false">J329*0.6</f>
        <v>69.21936</v>
      </c>
      <c r="I329" s="24" t="n">
        <f aca="false">J329*0.4</f>
        <v>46.14624</v>
      </c>
      <c r="J329" s="15" t="n">
        <f aca="false">G329*E329</f>
        <v>115.3656</v>
      </c>
    </row>
    <row r="330" s="25" customFormat="true" ht="48" hidden="false" customHeight="false" outlineLevel="0" collapsed="false">
      <c r="A330" s="14" t="n">
        <v>91341</v>
      </c>
      <c r="B330" s="14" t="s">
        <v>542</v>
      </c>
      <c r="C330" s="8" t="s">
        <v>120</v>
      </c>
      <c r="D330" s="14" t="s">
        <v>22</v>
      </c>
      <c r="E330" s="29" t="n">
        <v>11.76</v>
      </c>
      <c r="F330" s="14" t="n">
        <v>745.65</v>
      </c>
      <c r="G330" s="15" t="n">
        <f aca="false">ROUND((F330*(1+$G$11)),2)</f>
        <v>931.76</v>
      </c>
      <c r="H330" s="24" t="n">
        <f aca="false">J330*0.6</f>
        <v>6574.49856</v>
      </c>
      <c r="I330" s="24" t="n">
        <f aca="false">J330*0.4</f>
        <v>4382.99904</v>
      </c>
      <c r="J330" s="15" t="n">
        <f aca="false">G330*E330</f>
        <v>10957.4976</v>
      </c>
    </row>
    <row r="331" s="25" customFormat="true" ht="24" hidden="false" customHeight="false" outlineLevel="0" collapsed="false">
      <c r="A331" s="14" t="s">
        <v>123</v>
      </c>
      <c r="B331" s="14" t="s">
        <v>543</v>
      </c>
      <c r="C331" s="8" t="s">
        <v>544</v>
      </c>
      <c r="D331" s="14" t="s">
        <v>126</v>
      </c>
      <c r="E331" s="29" t="n">
        <v>2</v>
      </c>
      <c r="F331" s="14" t="n">
        <v>280</v>
      </c>
      <c r="G331" s="15" t="n">
        <f aca="false">ROUND((F331*(1+$G$11)),2)</f>
        <v>349.89</v>
      </c>
      <c r="H331" s="24" t="n">
        <f aca="false">J331*0.6</f>
        <v>419.868</v>
      </c>
      <c r="I331" s="24" t="n">
        <f aca="false">J331*0.4</f>
        <v>279.912</v>
      </c>
      <c r="J331" s="15" t="n">
        <f aca="false">G331*E331</f>
        <v>699.78</v>
      </c>
    </row>
    <row r="332" s="25" customFormat="true" ht="48.75" hidden="false" customHeight="false" outlineLevel="0" collapsed="false">
      <c r="A332" s="74" t="n">
        <v>100698</v>
      </c>
      <c r="B332" s="6" t="s">
        <v>545</v>
      </c>
      <c r="C332" s="130" t="s">
        <v>546</v>
      </c>
      <c r="D332" s="24" t="s">
        <v>126</v>
      </c>
      <c r="E332" s="29" t="n">
        <v>2</v>
      </c>
      <c r="F332" s="47" t="n">
        <v>65.54</v>
      </c>
      <c r="G332" s="15" t="n">
        <f aca="false">ROUND((F332*(1+$G$11)),2)</f>
        <v>81.9</v>
      </c>
      <c r="H332" s="24" t="n">
        <f aca="false">J332*0.6</f>
        <v>98.28</v>
      </c>
      <c r="I332" s="24" t="n">
        <f aca="false">J332*0.4</f>
        <v>65.52</v>
      </c>
      <c r="J332" s="15" t="n">
        <f aca="false">G332*E332</f>
        <v>163.8</v>
      </c>
    </row>
    <row r="333" s="25" customFormat="true" ht="36.75" hidden="false" customHeight="false" outlineLevel="0" collapsed="false">
      <c r="A333" s="23" t="n">
        <v>100709</v>
      </c>
      <c r="B333" s="6" t="s">
        <v>547</v>
      </c>
      <c r="C333" s="118" t="s">
        <v>548</v>
      </c>
      <c r="D333" s="24" t="s">
        <v>126</v>
      </c>
      <c r="E333" s="29" t="n">
        <v>6</v>
      </c>
      <c r="F333" s="10" t="n">
        <v>43.89</v>
      </c>
      <c r="G333" s="15" t="n">
        <f aca="false">ROUND((F333*(1+$G$11)),2)</f>
        <v>54.84</v>
      </c>
      <c r="H333" s="24" t="n">
        <f aca="false">J333*0.6</f>
        <v>197.424</v>
      </c>
      <c r="I333" s="24" t="n">
        <f aca="false">J333*0.4</f>
        <v>131.616</v>
      </c>
      <c r="J333" s="15" t="n">
        <f aca="false">G333*E333</f>
        <v>329.04</v>
      </c>
    </row>
    <row r="334" s="25" customFormat="true" ht="48.75" hidden="false" customHeight="false" outlineLevel="0" collapsed="false">
      <c r="A334" s="128" t="n">
        <v>90831</v>
      </c>
      <c r="B334" s="6" t="s">
        <v>549</v>
      </c>
      <c r="C334" s="118" t="s">
        <v>550</v>
      </c>
      <c r="D334" s="24" t="s">
        <v>126</v>
      </c>
      <c r="E334" s="24" t="n">
        <v>2</v>
      </c>
      <c r="F334" s="10" t="n">
        <v>136.6</v>
      </c>
      <c r="G334" s="15" t="n">
        <f aca="false">ROUND((F334*(1+$G$11)),2)</f>
        <v>170.7</v>
      </c>
      <c r="H334" s="24" t="n">
        <f aca="false">J334*0.6</f>
        <v>204.84</v>
      </c>
      <c r="I334" s="24" t="n">
        <f aca="false">J334*0.4</f>
        <v>136.56</v>
      </c>
      <c r="J334" s="15" t="n">
        <f aca="false">G334*E334</f>
        <v>341.4</v>
      </c>
    </row>
    <row r="335" s="25" customFormat="true" ht="15" hidden="false" customHeight="false" outlineLevel="0" collapsed="false">
      <c r="A335" s="20"/>
      <c r="B335" s="20"/>
      <c r="C335" s="20"/>
      <c r="D335" s="20"/>
      <c r="E335" s="20"/>
      <c r="F335" s="20"/>
      <c r="G335" s="20"/>
      <c r="H335" s="20"/>
      <c r="I335" s="21" t="s">
        <v>29</v>
      </c>
      <c r="J335" s="22" t="n">
        <f aca="false">SUM(J329:J334)</f>
        <v>12606.8832</v>
      </c>
    </row>
    <row r="336" s="25" customFormat="true" ht="15" hidden="false" customHeight="false" outlineLevel="0" collapsed="false">
      <c r="A336" s="13" t="s">
        <v>551</v>
      </c>
      <c r="B336" s="13"/>
      <c r="C336" s="13"/>
      <c r="D336" s="13"/>
      <c r="E336" s="13"/>
      <c r="F336" s="13"/>
      <c r="G336" s="13"/>
      <c r="H336" s="13"/>
      <c r="I336" s="13"/>
      <c r="J336" s="13"/>
    </row>
    <row r="337" s="25" customFormat="true" ht="36.75" hidden="false" customHeight="false" outlineLevel="0" collapsed="false">
      <c r="A337" s="124" t="n">
        <v>97633</v>
      </c>
      <c r="B337" s="56" t="s">
        <v>552</v>
      </c>
      <c r="C337" s="100" t="s">
        <v>510</v>
      </c>
      <c r="D337" s="66" t="s">
        <v>22</v>
      </c>
      <c r="E337" s="24" t="n">
        <v>39</v>
      </c>
      <c r="F337" s="124" t="n">
        <v>19.34</v>
      </c>
      <c r="G337" s="15" t="n">
        <f aca="false">ROUND((F337*(1+$G$11)),2)</f>
        <v>24.17</v>
      </c>
      <c r="H337" s="16" t="n">
        <f aca="false">J337*0.6</f>
        <v>565.578</v>
      </c>
      <c r="I337" s="16" t="n">
        <f aca="false">J337*0.4</f>
        <v>377.052</v>
      </c>
      <c r="J337" s="15" t="n">
        <f aca="false">G337*E337</f>
        <v>942.63</v>
      </c>
    </row>
    <row r="338" s="25" customFormat="true" ht="60" hidden="false" customHeight="false" outlineLevel="0" collapsed="false">
      <c r="A338" s="54" t="s">
        <v>163</v>
      </c>
      <c r="B338" s="56" t="s">
        <v>553</v>
      </c>
      <c r="C338" s="8" t="s">
        <v>165</v>
      </c>
      <c r="D338" s="54" t="s">
        <v>22</v>
      </c>
      <c r="E338" s="24" t="n">
        <v>39</v>
      </c>
      <c r="F338" s="14" t="n">
        <v>29.65</v>
      </c>
      <c r="G338" s="15" t="n">
        <f aca="false">ROUND((F338*(1+$G$11)),2)</f>
        <v>37.05</v>
      </c>
      <c r="H338" s="24" t="n">
        <f aca="false">J338*0.6</f>
        <v>866.97</v>
      </c>
      <c r="I338" s="24" t="n">
        <f aca="false">J338*0.4</f>
        <v>577.98</v>
      </c>
      <c r="J338" s="15" t="n">
        <f aca="false">G338*E338</f>
        <v>1444.95</v>
      </c>
    </row>
    <row r="339" s="25" customFormat="true" ht="72" hidden="false" customHeight="false" outlineLevel="0" collapsed="false">
      <c r="A339" s="54" t="s">
        <v>168</v>
      </c>
      <c r="B339" s="54" t="s">
        <v>554</v>
      </c>
      <c r="C339" s="8" t="s">
        <v>170</v>
      </c>
      <c r="D339" s="54" t="s">
        <v>22</v>
      </c>
      <c r="E339" s="24" t="n">
        <v>39</v>
      </c>
      <c r="F339" s="47" t="n">
        <v>51.3</v>
      </c>
      <c r="G339" s="15" t="n">
        <f aca="false">ROUND((F339*(1+$G$11)),2)</f>
        <v>64.1</v>
      </c>
      <c r="H339" s="24" t="n">
        <f aca="false">J339*0.6</f>
        <v>1499.94</v>
      </c>
      <c r="I339" s="24" t="n">
        <f aca="false">J339*0.4</f>
        <v>999.96</v>
      </c>
      <c r="J339" s="15" t="n">
        <f aca="false">G339*E339</f>
        <v>2499.9</v>
      </c>
    </row>
    <row r="340" s="25" customFormat="true" ht="15" hidden="false" customHeight="false" outlineLevel="0" collapsed="false">
      <c r="A340" s="20"/>
      <c r="B340" s="20"/>
      <c r="C340" s="20"/>
      <c r="D340" s="20"/>
      <c r="E340" s="20"/>
      <c r="F340" s="20"/>
      <c r="G340" s="20"/>
      <c r="H340" s="20"/>
      <c r="I340" s="21" t="s">
        <v>29</v>
      </c>
      <c r="J340" s="22" t="n">
        <f aca="false">SUM(J337:J339)</f>
        <v>4887.48</v>
      </c>
    </row>
    <row r="341" s="25" customFormat="true" ht="15" hidden="false" customHeight="false" outlineLevel="0" collapsed="false">
      <c r="A341" s="13" t="s">
        <v>555</v>
      </c>
      <c r="B341" s="13"/>
      <c r="C341" s="13"/>
      <c r="D341" s="13"/>
      <c r="E341" s="13"/>
      <c r="F341" s="13"/>
      <c r="G341" s="13"/>
      <c r="H341" s="13"/>
      <c r="I341" s="13"/>
      <c r="J341" s="13"/>
    </row>
    <row r="342" s="25" customFormat="true" ht="36.75" hidden="false" customHeight="false" outlineLevel="0" collapsed="false">
      <c r="A342" s="124" t="n">
        <v>97633</v>
      </c>
      <c r="B342" s="56" t="s">
        <v>111</v>
      </c>
      <c r="C342" s="100" t="s">
        <v>510</v>
      </c>
      <c r="D342" s="66" t="s">
        <v>22</v>
      </c>
      <c r="E342" s="24" t="n">
        <v>115</v>
      </c>
      <c r="F342" s="124" t="n">
        <v>19.34</v>
      </c>
      <c r="G342" s="15" t="n">
        <f aca="false">ROUND((F342*(1+$G$11)),2)</f>
        <v>24.17</v>
      </c>
      <c r="H342" s="16" t="n">
        <f aca="false">J342*0.6</f>
        <v>1667.73</v>
      </c>
      <c r="I342" s="16" t="n">
        <f aca="false">J342*0.4</f>
        <v>1111.82</v>
      </c>
      <c r="J342" s="15" t="n">
        <f aca="false">G342*E342</f>
        <v>2779.55</v>
      </c>
    </row>
    <row r="343" s="25" customFormat="true" ht="48" hidden="false" customHeight="false" outlineLevel="0" collapsed="false">
      <c r="A343" s="54" t="s">
        <v>215</v>
      </c>
      <c r="B343" s="56" t="s">
        <v>113</v>
      </c>
      <c r="C343" s="8" t="s">
        <v>217</v>
      </c>
      <c r="D343" s="24" t="s">
        <v>22</v>
      </c>
      <c r="E343" s="24" t="n">
        <v>115</v>
      </c>
      <c r="F343" s="14" t="n">
        <v>27.29</v>
      </c>
      <c r="G343" s="15" t="n">
        <f aca="false">ROUND((F343*(1+$G$11)),2)</f>
        <v>34.1</v>
      </c>
      <c r="H343" s="16" t="n">
        <f aca="false">J343*0.6</f>
        <v>2352.9</v>
      </c>
      <c r="I343" s="16" t="n">
        <f aca="false">J343*0.4</f>
        <v>1568.6</v>
      </c>
      <c r="J343" s="15" t="n">
        <f aca="false">G343*E343</f>
        <v>3921.5</v>
      </c>
    </row>
    <row r="344" s="25" customFormat="true" ht="60" hidden="false" customHeight="false" outlineLevel="0" collapsed="false">
      <c r="A344" s="54" t="s">
        <v>218</v>
      </c>
      <c r="B344" s="56" t="s">
        <v>115</v>
      </c>
      <c r="C344" s="49" t="s">
        <v>220</v>
      </c>
      <c r="D344" s="66" t="s">
        <v>22</v>
      </c>
      <c r="E344" s="24" t="n">
        <v>115</v>
      </c>
      <c r="F344" s="125" t="n">
        <v>110.42</v>
      </c>
      <c r="G344" s="15" t="n">
        <f aca="false">ROUND((F344*(1+$G$11)),2)</f>
        <v>137.98</v>
      </c>
      <c r="H344" s="16" t="n">
        <f aca="false">J344*0.6</f>
        <v>9520.62</v>
      </c>
      <c r="I344" s="16" t="n">
        <f aca="false">J344*0.4</f>
        <v>6347.08</v>
      </c>
      <c r="J344" s="15" t="n">
        <f aca="false">G344*E344</f>
        <v>15867.7</v>
      </c>
    </row>
    <row r="345" s="25" customFormat="true" ht="15" hidden="false" customHeight="false" outlineLevel="0" collapsed="false">
      <c r="A345" s="20"/>
      <c r="B345" s="20"/>
      <c r="C345" s="20"/>
      <c r="D345" s="20"/>
      <c r="E345" s="20"/>
      <c r="F345" s="20"/>
      <c r="G345" s="20"/>
      <c r="H345" s="20"/>
      <c r="I345" s="21" t="s">
        <v>29</v>
      </c>
      <c r="J345" s="22" t="n">
        <f aca="false">SUM(J342:J344)</f>
        <v>22568.75</v>
      </c>
    </row>
    <row r="346" customFormat="false" ht="15" hidden="false" customHeight="false" outlineLevel="0" collapsed="false">
      <c r="A346" s="13" t="s">
        <v>556</v>
      </c>
      <c r="B346" s="13"/>
      <c r="C346" s="13"/>
      <c r="D346" s="13"/>
      <c r="E346" s="13"/>
      <c r="F346" s="13"/>
      <c r="G346" s="13"/>
      <c r="H346" s="13"/>
      <c r="I346" s="13"/>
      <c r="J346" s="13"/>
    </row>
    <row r="347" customFormat="false" ht="15" hidden="false" customHeight="false" outlineLevel="0" collapsed="false">
      <c r="A347" s="26" t="s">
        <v>557</v>
      </c>
      <c r="B347" s="26"/>
      <c r="C347" s="26"/>
      <c r="D347" s="26"/>
      <c r="E347" s="26"/>
      <c r="F347" s="26"/>
      <c r="G347" s="26"/>
      <c r="H347" s="26"/>
      <c r="I347" s="26"/>
      <c r="J347" s="26"/>
    </row>
    <row r="348" customFormat="false" ht="24.75" hidden="false" customHeight="false" outlineLevel="0" collapsed="false">
      <c r="A348" s="6" t="n">
        <v>88497</v>
      </c>
      <c r="B348" s="6" t="s">
        <v>558</v>
      </c>
      <c r="C348" s="62" t="s">
        <v>559</v>
      </c>
      <c r="D348" s="6" t="s">
        <v>22</v>
      </c>
      <c r="E348" s="6" t="n">
        <v>34</v>
      </c>
      <c r="F348" s="6" t="n">
        <v>14.92</v>
      </c>
      <c r="G348" s="64" t="n">
        <f aca="false">ROUND((F348*(1+$G$11)),2)</f>
        <v>18.64</v>
      </c>
      <c r="H348" s="63" t="n">
        <f aca="false">J348*0.6</f>
        <v>380.256</v>
      </c>
      <c r="I348" s="63" t="n">
        <f aca="false">J348*0.4</f>
        <v>253.504</v>
      </c>
      <c r="J348" s="65" t="n">
        <f aca="false">G348*E348</f>
        <v>633.76</v>
      </c>
    </row>
    <row r="349" customFormat="false" ht="24.75" hidden="false" customHeight="false" outlineLevel="0" collapsed="false">
      <c r="A349" s="131" t="s">
        <v>187</v>
      </c>
      <c r="B349" s="61" t="s">
        <v>560</v>
      </c>
      <c r="C349" s="62" t="s">
        <v>189</v>
      </c>
      <c r="D349" s="63" t="s">
        <v>22</v>
      </c>
      <c r="E349" s="63" t="n">
        <v>1090.84</v>
      </c>
      <c r="F349" s="14" t="n">
        <v>2.25</v>
      </c>
      <c r="G349" s="64" t="n">
        <f aca="false">ROUND((F349*(1+$G$11)),2)</f>
        <v>2.81</v>
      </c>
      <c r="H349" s="63" t="n">
        <f aca="false">J349*0.6</f>
        <v>1839.15624</v>
      </c>
      <c r="I349" s="63" t="n">
        <f aca="false">J349*0.4</f>
        <v>1226.10416</v>
      </c>
      <c r="J349" s="65" t="n">
        <f aca="false">G349*E349</f>
        <v>3065.2604</v>
      </c>
    </row>
    <row r="350" customFormat="false" ht="36.75" hidden="false" customHeight="false" outlineLevel="0" collapsed="false">
      <c r="A350" s="131" t="n">
        <v>88489</v>
      </c>
      <c r="B350" s="61" t="s">
        <v>561</v>
      </c>
      <c r="C350" s="62" t="s">
        <v>562</v>
      </c>
      <c r="D350" s="63" t="s">
        <v>22</v>
      </c>
      <c r="E350" s="63" t="n">
        <v>1090.84</v>
      </c>
      <c r="F350" s="14" t="n">
        <v>13.99</v>
      </c>
      <c r="G350" s="64" t="n">
        <f aca="false">ROUND((F350*(1+$G$11)),2)</f>
        <v>17.48</v>
      </c>
      <c r="H350" s="63" t="n">
        <f aca="false">J350*0.6</f>
        <v>11440.72992</v>
      </c>
      <c r="I350" s="63" t="n">
        <f aca="false">J350*0.4</f>
        <v>7627.15328</v>
      </c>
      <c r="J350" s="65" t="n">
        <f aca="false">G350*E350</f>
        <v>19067.8832</v>
      </c>
    </row>
    <row r="351" customFormat="false" ht="24" hidden="false" customHeight="false" outlineLevel="0" collapsed="false">
      <c r="A351" s="132" t="s">
        <v>192</v>
      </c>
      <c r="B351" s="54" t="s">
        <v>563</v>
      </c>
      <c r="C351" s="49" t="s">
        <v>194</v>
      </c>
      <c r="D351" s="24" t="s">
        <v>33</v>
      </c>
      <c r="E351" s="24" t="n">
        <v>247.1</v>
      </c>
      <c r="F351" s="14" t="n">
        <v>1.14</v>
      </c>
      <c r="G351" s="15" t="n">
        <f aca="false">ROUND((F351*(1+$G$11)),2)</f>
        <v>1.42</v>
      </c>
      <c r="H351" s="24" t="n">
        <f aca="false">J351*0.6</f>
        <v>210.5292</v>
      </c>
      <c r="I351" s="24" t="n">
        <f aca="false">J351*0.4</f>
        <v>140.3528</v>
      </c>
      <c r="J351" s="10" t="n">
        <f aca="false">G351*E351</f>
        <v>350.882</v>
      </c>
    </row>
    <row r="352" customFormat="false" ht="24" hidden="false" customHeight="false" outlineLevel="0" collapsed="false">
      <c r="A352" s="132" t="s">
        <v>195</v>
      </c>
      <c r="B352" s="56" t="s">
        <v>564</v>
      </c>
      <c r="C352" s="8" t="s">
        <v>197</v>
      </c>
      <c r="D352" s="24" t="s">
        <v>22</v>
      </c>
      <c r="E352" s="24" t="n">
        <v>1056.84</v>
      </c>
      <c r="F352" s="14" t="n">
        <v>1.86</v>
      </c>
      <c r="G352" s="15" t="n">
        <f aca="false">ROUND((F352*(1+$G$11)),2)</f>
        <v>2.32</v>
      </c>
      <c r="H352" s="24" t="n">
        <f aca="false">J352*0.6</f>
        <v>1471.12128</v>
      </c>
      <c r="I352" s="24" t="n">
        <f aca="false">J352*0.4</f>
        <v>980.74752</v>
      </c>
      <c r="J352" s="10" t="n">
        <f aca="false">G352*E352</f>
        <v>2451.8688</v>
      </c>
    </row>
    <row r="353" s="25" customFormat="true" ht="60.75" hidden="false" customHeight="false" outlineLevel="0" collapsed="false">
      <c r="A353" s="54" t="s">
        <v>565</v>
      </c>
      <c r="B353" s="133" t="s">
        <v>566</v>
      </c>
      <c r="C353" s="134" t="s">
        <v>567</v>
      </c>
      <c r="D353" s="24" t="s">
        <v>22</v>
      </c>
      <c r="E353" s="24" t="n">
        <v>89.88</v>
      </c>
      <c r="F353" s="14" t="n">
        <v>41.84</v>
      </c>
      <c r="G353" s="15" t="n">
        <f aca="false">ROUND((F353*(1+$G$11)),2)</f>
        <v>52.28</v>
      </c>
      <c r="H353" s="24" t="n">
        <f aca="false">J353*0.6</f>
        <v>2819.35584</v>
      </c>
      <c r="I353" s="24" t="n">
        <f aca="false">J353*0.4</f>
        <v>1879.57056</v>
      </c>
      <c r="J353" s="10" t="n">
        <f aca="false">G353*E353</f>
        <v>4698.9264</v>
      </c>
    </row>
    <row r="354" customFormat="false" ht="48.75" hidden="false" customHeight="false" outlineLevel="0" collapsed="false">
      <c r="A354" s="54" t="s">
        <v>568</v>
      </c>
      <c r="B354" s="56" t="s">
        <v>569</v>
      </c>
      <c r="C354" s="19" t="s">
        <v>570</v>
      </c>
      <c r="D354" s="24" t="s">
        <v>22</v>
      </c>
      <c r="E354" s="24" t="n">
        <v>43.68</v>
      </c>
      <c r="F354" s="14" t="n">
        <v>20.78</v>
      </c>
      <c r="G354" s="15" t="n">
        <f aca="false">ROUND((F354*(1+$G$11)),2)</f>
        <v>25.97</v>
      </c>
      <c r="H354" s="24" t="n">
        <f aca="false">J354*0.6</f>
        <v>680.62176</v>
      </c>
      <c r="I354" s="24" t="n">
        <f aca="false">J354*0.4</f>
        <v>453.74784</v>
      </c>
      <c r="J354" s="10" t="n">
        <f aca="false">G354*E354</f>
        <v>1134.3696</v>
      </c>
    </row>
    <row r="355" customFormat="false" ht="15" hidden="false" customHeight="false" outlineLevel="0" collapsed="false">
      <c r="A355" s="20"/>
      <c r="B355" s="20"/>
      <c r="C355" s="20"/>
      <c r="D355" s="20"/>
      <c r="E355" s="20"/>
      <c r="F355" s="20"/>
      <c r="G355" s="20"/>
      <c r="H355" s="20"/>
      <c r="I355" s="21" t="s">
        <v>29</v>
      </c>
      <c r="J355" s="22" t="n">
        <f aca="false">SUM(J348:J354)</f>
        <v>31402.9504</v>
      </c>
    </row>
    <row r="356" customFormat="false" ht="15" hidden="false" customHeight="false" outlineLevel="0" collapsed="false">
      <c r="A356" s="26" t="s">
        <v>571</v>
      </c>
      <c r="B356" s="26"/>
      <c r="C356" s="26"/>
      <c r="D356" s="26"/>
      <c r="E356" s="26"/>
      <c r="F356" s="26"/>
      <c r="G356" s="26"/>
      <c r="H356" s="26"/>
      <c r="I356" s="26"/>
      <c r="J356" s="26"/>
    </row>
    <row r="357" customFormat="false" ht="24.75" hidden="false" customHeight="false" outlineLevel="0" collapsed="false">
      <c r="A357" s="61" t="s">
        <v>187</v>
      </c>
      <c r="B357" s="61" t="s">
        <v>572</v>
      </c>
      <c r="C357" s="62" t="s">
        <v>189</v>
      </c>
      <c r="D357" s="63" t="s">
        <v>22</v>
      </c>
      <c r="E357" s="63" t="n">
        <v>466.13</v>
      </c>
      <c r="F357" s="14" t="n">
        <v>2.25</v>
      </c>
      <c r="G357" s="64" t="n">
        <f aca="false">ROUND((F357*(1+$G$11)),2)</f>
        <v>2.81</v>
      </c>
      <c r="H357" s="63" t="n">
        <f aca="false">J357*0.6</f>
        <v>785.89518</v>
      </c>
      <c r="I357" s="63" t="n">
        <f aca="false">J357*0.4</f>
        <v>523.93012</v>
      </c>
      <c r="J357" s="65" t="n">
        <f aca="false">G357*E357</f>
        <v>1309.8253</v>
      </c>
    </row>
    <row r="358" customFormat="false" ht="36.75" hidden="false" customHeight="false" outlineLevel="0" collapsed="false">
      <c r="A358" s="61" t="n">
        <v>88489</v>
      </c>
      <c r="B358" s="61" t="s">
        <v>573</v>
      </c>
      <c r="C358" s="62" t="s">
        <v>574</v>
      </c>
      <c r="D358" s="63" t="s">
        <v>22</v>
      </c>
      <c r="E358" s="63" t="n">
        <v>466.13</v>
      </c>
      <c r="F358" s="14" t="n">
        <v>13.99</v>
      </c>
      <c r="G358" s="64" t="n">
        <f aca="false">ROUND((F358*(1+$G$11)),2)</f>
        <v>17.48</v>
      </c>
      <c r="H358" s="63" t="n">
        <f aca="false">J358*0.6</f>
        <v>4888.77144</v>
      </c>
      <c r="I358" s="63" t="n">
        <f aca="false">J358*0.4</f>
        <v>3259.18096</v>
      </c>
      <c r="J358" s="65" t="n">
        <f aca="false">G358*E358</f>
        <v>8147.9524</v>
      </c>
    </row>
    <row r="359" customFormat="false" ht="24" hidden="false" customHeight="false" outlineLevel="0" collapsed="false">
      <c r="A359" s="54" t="s">
        <v>195</v>
      </c>
      <c r="B359" s="56" t="s">
        <v>575</v>
      </c>
      <c r="C359" s="8" t="s">
        <v>197</v>
      </c>
      <c r="D359" s="24" t="s">
        <v>22</v>
      </c>
      <c r="E359" s="24" t="n">
        <v>466.13</v>
      </c>
      <c r="F359" s="14" t="n">
        <v>1.86</v>
      </c>
      <c r="G359" s="15" t="n">
        <f aca="false">ROUND((F359*(1+$G$11)),2)</f>
        <v>2.32</v>
      </c>
      <c r="H359" s="24" t="n">
        <f aca="false">J359*0.6</f>
        <v>648.85296</v>
      </c>
      <c r="I359" s="24" t="n">
        <f aca="false">J359*0.4</f>
        <v>432.56864</v>
      </c>
      <c r="J359" s="10" t="n">
        <f aca="false">G359*E359</f>
        <v>1081.4216</v>
      </c>
    </row>
    <row r="360" customFormat="false" ht="15" hidden="false" customHeight="false" outlineLevel="0" collapsed="false">
      <c r="A360" s="20"/>
      <c r="B360" s="20"/>
      <c r="C360" s="20"/>
      <c r="D360" s="20"/>
      <c r="E360" s="20"/>
      <c r="F360" s="20"/>
      <c r="G360" s="20"/>
      <c r="H360" s="20"/>
      <c r="I360" s="21" t="s">
        <v>29</v>
      </c>
      <c r="J360" s="22" t="n">
        <f aca="false">SUM(J357:J359)</f>
        <v>10539.1993</v>
      </c>
    </row>
    <row r="361" customFormat="false" ht="15" hidden="false" customHeight="false" outlineLevel="0" collapsed="false">
      <c r="A361" s="26" t="s">
        <v>576</v>
      </c>
      <c r="B361" s="26"/>
      <c r="C361" s="26"/>
      <c r="D361" s="26"/>
      <c r="E361" s="26"/>
      <c r="F361" s="26"/>
      <c r="G361" s="26"/>
      <c r="H361" s="26"/>
      <c r="I361" s="26"/>
      <c r="J361" s="26"/>
    </row>
    <row r="362" customFormat="false" ht="24" hidden="false" customHeight="false" outlineLevel="0" collapsed="false">
      <c r="A362" s="54" t="s">
        <v>195</v>
      </c>
      <c r="B362" s="56" t="s">
        <v>577</v>
      </c>
      <c r="C362" s="8" t="s">
        <v>197</v>
      </c>
      <c r="D362" s="24" t="s">
        <v>22</v>
      </c>
      <c r="E362" s="24" t="n">
        <v>530.97</v>
      </c>
      <c r="F362" s="14" t="n">
        <v>1.86</v>
      </c>
      <c r="G362" s="15" t="n">
        <f aca="false">ROUND((F362*(1+$G$11)),2)</f>
        <v>2.32</v>
      </c>
      <c r="H362" s="24" t="n">
        <f aca="false">J362*0.6</f>
        <v>739.11024</v>
      </c>
      <c r="I362" s="24" t="n">
        <f aca="false">J362*0.4</f>
        <v>492.74016</v>
      </c>
      <c r="J362" s="10" t="n">
        <f aca="false">G362*E362</f>
        <v>1231.8504</v>
      </c>
    </row>
    <row r="363" customFormat="false" ht="24" hidden="false" customHeight="false" outlineLevel="0" collapsed="false">
      <c r="A363" s="54" t="s">
        <v>204</v>
      </c>
      <c r="B363" s="56" t="s">
        <v>578</v>
      </c>
      <c r="C363" s="8" t="s">
        <v>206</v>
      </c>
      <c r="D363" s="24" t="s">
        <v>22</v>
      </c>
      <c r="E363" s="24" t="n">
        <v>530.97</v>
      </c>
      <c r="F363" s="14" t="n">
        <v>2.62</v>
      </c>
      <c r="G363" s="15" t="n">
        <f aca="false">ROUND((F363*(1+$G$11)),2)</f>
        <v>3.27</v>
      </c>
      <c r="H363" s="24" t="n">
        <f aca="false">J363*0.6</f>
        <v>1041.76314</v>
      </c>
      <c r="I363" s="24" t="n">
        <f aca="false">J363*0.4</f>
        <v>694.50876</v>
      </c>
      <c r="J363" s="10" t="n">
        <f aca="false">G363*E363</f>
        <v>1736.2719</v>
      </c>
    </row>
    <row r="364" customFormat="false" ht="24" hidden="false" customHeight="false" outlineLevel="0" collapsed="false">
      <c r="A364" s="54" t="n">
        <v>88488</v>
      </c>
      <c r="B364" s="56" t="s">
        <v>579</v>
      </c>
      <c r="C364" s="49" t="s">
        <v>207</v>
      </c>
      <c r="D364" s="24" t="s">
        <v>22</v>
      </c>
      <c r="E364" s="24" t="n">
        <v>530.97</v>
      </c>
      <c r="F364" s="14" t="n">
        <v>15.73</v>
      </c>
      <c r="G364" s="15" t="n">
        <f aca="false">ROUND((F364*(1+$G$11)),2)</f>
        <v>19.66</v>
      </c>
      <c r="H364" s="24" t="n">
        <f aca="false">J364*0.6</f>
        <v>6263.32212</v>
      </c>
      <c r="I364" s="24" t="n">
        <f aca="false">J364*0.4</f>
        <v>4175.54808</v>
      </c>
      <c r="J364" s="10" t="n">
        <f aca="false">G364*E364</f>
        <v>10438.8702</v>
      </c>
    </row>
    <row r="365" customFormat="false" ht="15" hidden="false" customHeight="false" outlineLevel="0" collapsed="false">
      <c r="A365" s="20"/>
      <c r="B365" s="20"/>
      <c r="C365" s="20"/>
      <c r="D365" s="20"/>
      <c r="E365" s="20"/>
      <c r="F365" s="20"/>
      <c r="G365" s="20"/>
      <c r="H365" s="20"/>
      <c r="I365" s="21" t="s">
        <v>29</v>
      </c>
      <c r="J365" s="22" t="n">
        <f aca="false">SUM(J362:J364)</f>
        <v>13406.9925</v>
      </c>
    </row>
    <row r="366" customFormat="false" ht="15" hidden="false" customHeight="false" outlineLevel="0" collapsed="false">
      <c r="A366" s="13" t="s">
        <v>580</v>
      </c>
      <c r="B366" s="13"/>
      <c r="C366" s="13"/>
      <c r="D366" s="13"/>
      <c r="E366" s="13"/>
      <c r="F366" s="13"/>
      <c r="G366" s="13"/>
      <c r="H366" s="13"/>
      <c r="I366" s="13"/>
      <c r="J366" s="13"/>
    </row>
    <row r="367" customFormat="false" ht="36" hidden="false" customHeight="false" outlineLevel="0" collapsed="false">
      <c r="A367" s="54" t="s">
        <v>315</v>
      </c>
      <c r="B367" s="54" t="s">
        <v>581</v>
      </c>
      <c r="C367" s="135" t="s">
        <v>582</v>
      </c>
      <c r="D367" s="54" t="s">
        <v>126</v>
      </c>
      <c r="E367" s="78" t="n">
        <v>15</v>
      </c>
      <c r="F367" s="50" t="n">
        <v>9.41</v>
      </c>
      <c r="G367" s="15" t="n">
        <f aca="false">ROUND((F367*(1+$G$12)),2)</f>
        <v>9.41</v>
      </c>
      <c r="H367" s="78" t="n">
        <f aca="false">G367*0.75</f>
        <v>7.0575</v>
      </c>
      <c r="I367" s="78" t="n">
        <f aca="false">G367-H367</f>
        <v>2.3525</v>
      </c>
      <c r="J367" s="79" t="n">
        <f aca="false">G367*E367</f>
        <v>141.15</v>
      </c>
    </row>
    <row r="368" customFormat="false" ht="15" hidden="false" customHeight="false" outlineLevel="0" collapsed="false">
      <c r="A368" s="54" t="s">
        <v>321</v>
      </c>
      <c r="B368" s="54" t="s">
        <v>583</v>
      </c>
      <c r="C368" s="136" t="s">
        <v>323</v>
      </c>
      <c r="D368" s="54" t="s">
        <v>126</v>
      </c>
      <c r="E368" s="78" t="n">
        <v>5</v>
      </c>
      <c r="F368" s="50" t="n">
        <v>12.61</v>
      </c>
      <c r="G368" s="15" t="n">
        <f aca="false">ROUND((F368*(1+$G$12)),2)</f>
        <v>12.61</v>
      </c>
      <c r="H368" s="78" t="n">
        <f aca="false">G368*0.75</f>
        <v>9.4575</v>
      </c>
      <c r="I368" s="78" t="n">
        <f aca="false">G368-H368</f>
        <v>3.1525</v>
      </c>
      <c r="J368" s="79" t="n">
        <f aca="false">G368*E368</f>
        <v>63.05</v>
      </c>
    </row>
    <row r="369" customFormat="false" ht="15" hidden="false" customHeight="false" outlineLevel="0" collapsed="false">
      <c r="A369" s="54" t="s">
        <v>324</v>
      </c>
      <c r="B369" s="54" t="s">
        <v>584</v>
      </c>
      <c r="C369" s="136" t="s">
        <v>326</v>
      </c>
      <c r="D369" s="54" t="s">
        <v>126</v>
      </c>
      <c r="E369" s="78" t="n">
        <v>5</v>
      </c>
      <c r="F369" s="50" t="n">
        <v>11.22</v>
      </c>
      <c r="G369" s="15" t="n">
        <f aca="false">ROUND((F369*(1+$G$12)),2)</f>
        <v>11.22</v>
      </c>
      <c r="H369" s="78" t="n">
        <f aca="false">G369*0.75</f>
        <v>8.415</v>
      </c>
      <c r="I369" s="78" t="n">
        <f aca="false">G369-H369</f>
        <v>2.805</v>
      </c>
      <c r="J369" s="79" t="n">
        <f aca="false">G369*E369</f>
        <v>56.1</v>
      </c>
    </row>
    <row r="370" customFormat="false" ht="15" hidden="false" customHeight="false" outlineLevel="0" collapsed="false">
      <c r="A370" s="54" t="s">
        <v>327</v>
      </c>
      <c r="B370" s="54" t="s">
        <v>585</v>
      </c>
      <c r="C370" s="136" t="s">
        <v>329</v>
      </c>
      <c r="D370" s="54" t="s">
        <v>126</v>
      </c>
      <c r="E370" s="78" t="n">
        <v>8</v>
      </c>
      <c r="F370" s="50" t="n">
        <v>14.09</v>
      </c>
      <c r="G370" s="15" t="n">
        <f aca="false">ROUND((F370*(1+$G$12)),2)</f>
        <v>14.09</v>
      </c>
      <c r="H370" s="78" t="n">
        <f aca="false">G370*0.75</f>
        <v>10.5675</v>
      </c>
      <c r="I370" s="78" t="n">
        <f aca="false">G370-H370</f>
        <v>3.5225</v>
      </c>
      <c r="J370" s="79" t="n">
        <f aca="false">G370*E370</f>
        <v>112.72</v>
      </c>
    </row>
    <row r="371" customFormat="false" ht="48" hidden="false" customHeight="false" outlineLevel="0" collapsed="false">
      <c r="A371" s="54" t="s">
        <v>335</v>
      </c>
      <c r="B371" s="54" t="s">
        <v>586</v>
      </c>
      <c r="C371" s="135" t="s">
        <v>337</v>
      </c>
      <c r="D371" s="54" t="s">
        <v>33</v>
      </c>
      <c r="E371" s="78" t="n">
        <v>30</v>
      </c>
      <c r="F371" s="50" t="n">
        <v>7.57</v>
      </c>
      <c r="G371" s="15" t="n">
        <f aca="false">ROUND((F371*(1+$G$12)),2)</f>
        <v>7.57</v>
      </c>
      <c r="H371" s="78" t="n">
        <f aca="false">G371*0.75</f>
        <v>5.6775</v>
      </c>
      <c r="I371" s="78" t="n">
        <f aca="false">G371-H371</f>
        <v>1.8925</v>
      </c>
      <c r="J371" s="79" t="n">
        <f aca="false">G371*E371</f>
        <v>227.1</v>
      </c>
    </row>
    <row r="372" customFormat="false" ht="24" hidden="false" customHeight="false" outlineLevel="0" collapsed="false">
      <c r="A372" s="54" t="s">
        <v>341</v>
      </c>
      <c r="B372" s="54" t="s">
        <v>587</v>
      </c>
      <c r="C372" s="135" t="s">
        <v>343</v>
      </c>
      <c r="D372" s="54" t="s">
        <v>33</v>
      </c>
      <c r="E372" s="78" t="n">
        <v>30</v>
      </c>
      <c r="F372" s="50" t="n">
        <v>5.61</v>
      </c>
      <c r="G372" s="15" t="n">
        <f aca="false">ROUND((F372*(1+$G$12)),2)</f>
        <v>5.61</v>
      </c>
      <c r="H372" s="78" t="n">
        <f aca="false">G372*0.75</f>
        <v>4.2075</v>
      </c>
      <c r="I372" s="78" t="n">
        <f aca="false">G372-H372</f>
        <v>1.4025</v>
      </c>
      <c r="J372" s="79" t="n">
        <f aca="false">G372*E372</f>
        <v>168.3</v>
      </c>
    </row>
    <row r="373" customFormat="false" ht="24" hidden="false" customHeight="false" outlineLevel="0" collapsed="false">
      <c r="A373" s="54" t="s">
        <v>344</v>
      </c>
      <c r="B373" s="54" t="s">
        <v>588</v>
      </c>
      <c r="C373" s="135" t="s">
        <v>346</v>
      </c>
      <c r="D373" s="54" t="s">
        <v>126</v>
      </c>
      <c r="E373" s="78" t="n">
        <v>15</v>
      </c>
      <c r="F373" s="50" t="n">
        <v>3.6</v>
      </c>
      <c r="G373" s="15" t="n">
        <f aca="false">ROUND((F373*(1+$G$12)),2)</f>
        <v>3.6</v>
      </c>
      <c r="H373" s="78" t="n">
        <f aca="false">G373*0.75</f>
        <v>2.7</v>
      </c>
      <c r="I373" s="78" t="n">
        <f aca="false">G373-H373</f>
        <v>0.9</v>
      </c>
      <c r="J373" s="79" t="n">
        <f aca="false">G373*E373</f>
        <v>54</v>
      </c>
    </row>
    <row r="374" customFormat="false" ht="48" hidden="false" customHeight="false" outlineLevel="0" collapsed="false">
      <c r="A374" s="54" t="s">
        <v>350</v>
      </c>
      <c r="B374" s="54" t="s">
        <v>589</v>
      </c>
      <c r="C374" s="135" t="s">
        <v>352</v>
      </c>
      <c r="D374" s="54" t="s">
        <v>33</v>
      </c>
      <c r="E374" s="78" t="n">
        <v>1200</v>
      </c>
      <c r="F374" s="50" t="n">
        <v>3.91</v>
      </c>
      <c r="G374" s="15" t="n">
        <f aca="false">ROUND((F374*(1+$G$12)),2)</f>
        <v>3.91</v>
      </c>
      <c r="H374" s="78" t="n">
        <f aca="false">G374*0.75</f>
        <v>2.9325</v>
      </c>
      <c r="I374" s="78" t="n">
        <f aca="false">G374-H374</f>
        <v>0.9775</v>
      </c>
      <c r="J374" s="79" t="n">
        <f aca="false">G374*E374</f>
        <v>4692</v>
      </c>
    </row>
    <row r="375" customFormat="false" ht="48" hidden="false" customHeight="false" outlineLevel="0" collapsed="false">
      <c r="A375" s="54" t="s">
        <v>353</v>
      </c>
      <c r="B375" s="54" t="s">
        <v>590</v>
      </c>
      <c r="C375" s="135" t="s">
        <v>355</v>
      </c>
      <c r="D375" s="54" t="s">
        <v>33</v>
      </c>
      <c r="E375" s="78" t="n">
        <v>300</v>
      </c>
      <c r="F375" s="50" t="n">
        <v>3.85</v>
      </c>
      <c r="G375" s="15" t="n">
        <f aca="false">ROUND((F375*(1+$G$12)),2)</f>
        <v>3.85</v>
      </c>
      <c r="H375" s="78" t="n">
        <f aca="false">G375*0.75</f>
        <v>2.8875</v>
      </c>
      <c r="I375" s="78" t="n">
        <f aca="false">G375-H375</f>
        <v>0.9625</v>
      </c>
      <c r="J375" s="79" t="n">
        <f aca="false">G375*E375</f>
        <v>1155</v>
      </c>
    </row>
    <row r="376" customFormat="false" ht="15" hidden="false" customHeight="false" outlineLevel="0" collapsed="false">
      <c r="A376" s="54" t="s">
        <v>359</v>
      </c>
      <c r="B376" s="54" t="s">
        <v>591</v>
      </c>
      <c r="C376" s="135" t="s">
        <v>592</v>
      </c>
      <c r="D376" s="54" t="s">
        <v>126</v>
      </c>
      <c r="E376" s="78" t="n">
        <v>10</v>
      </c>
      <c r="F376" s="50" t="n">
        <v>13.6</v>
      </c>
      <c r="G376" s="15" t="n">
        <f aca="false">ROUND((F376*(1+$G$12)),2)</f>
        <v>13.6</v>
      </c>
      <c r="H376" s="78" t="n">
        <f aca="false">G376*0.75</f>
        <v>10.2</v>
      </c>
      <c r="I376" s="78" t="n">
        <f aca="false">G376-H376</f>
        <v>3.4</v>
      </c>
      <c r="J376" s="79" t="n">
        <f aca="false">G376*E376</f>
        <v>136</v>
      </c>
    </row>
    <row r="377" customFormat="false" ht="15" hidden="false" customHeight="false" outlineLevel="0" collapsed="false">
      <c r="A377" s="54" t="s">
        <v>315</v>
      </c>
      <c r="B377" s="54" t="s">
        <v>593</v>
      </c>
      <c r="C377" s="135" t="s">
        <v>594</v>
      </c>
      <c r="D377" s="54" t="s">
        <v>126</v>
      </c>
      <c r="E377" s="78" t="n">
        <v>19</v>
      </c>
      <c r="F377" s="50" t="n">
        <v>9.41</v>
      </c>
      <c r="G377" s="15" t="n">
        <f aca="false">ROUND((F377*(1+$G$12)),2)</f>
        <v>9.41</v>
      </c>
      <c r="H377" s="78" t="n">
        <f aca="false">G377*0.75</f>
        <v>7.0575</v>
      </c>
      <c r="I377" s="78" t="n">
        <f aca="false">G377-H377</f>
        <v>2.3525</v>
      </c>
      <c r="J377" s="79" t="n">
        <f aca="false">G377*E377</f>
        <v>178.79</v>
      </c>
    </row>
    <row r="378" customFormat="false" ht="36" hidden="false" customHeight="false" outlineLevel="0" collapsed="false">
      <c r="A378" s="54" t="s">
        <v>364</v>
      </c>
      <c r="B378" s="54" t="s">
        <v>595</v>
      </c>
      <c r="C378" s="135" t="s">
        <v>366</v>
      </c>
      <c r="D378" s="54" t="s">
        <v>33</v>
      </c>
      <c r="E378" s="78" t="n">
        <v>500</v>
      </c>
      <c r="F378" s="50" t="n">
        <v>15.79</v>
      </c>
      <c r="G378" s="15" t="n">
        <f aca="false">ROUND((F378*(1+$G$12)),2)</f>
        <v>15.79</v>
      </c>
      <c r="H378" s="78" t="n">
        <f aca="false">G378*0.75</f>
        <v>11.8425</v>
      </c>
      <c r="I378" s="78" t="n">
        <f aca="false">G378-H378</f>
        <v>3.9475</v>
      </c>
      <c r="J378" s="79" t="n">
        <f aca="false">G378*E378</f>
        <v>7895</v>
      </c>
    </row>
    <row r="379" customFormat="false" ht="24" hidden="false" customHeight="false" outlineLevel="0" collapsed="false">
      <c r="A379" s="54" t="s">
        <v>367</v>
      </c>
      <c r="B379" s="54" t="s">
        <v>596</v>
      </c>
      <c r="C379" s="135" t="s">
        <v>369</v>
      </c>
      <c r="D379" s="54" t="s">
        <v>126</v>
      </c>
      <c r="E379" s="78" t="n">
        <v>1</v>
      </c>
      <c r="F379" s="50" t="n">
        <v>88.11</v>
      </c>
      <c r="G379" s="15" t="n">
        <f aca="false">ROUND((F379*(1+$G$12)),2)</f>
        <v>88.11</v>
      </c>
      <c r="H379" s="78" t="n">
        <f aca="false">G379*0.75</f>
        <v>66.0825</v>
      </c>
      <c r="I379" s="78" t="n">
        <f aca="false">G379-H379</f>
        <v>22.0275</v>
      </c>
      <c r="J379" s="79" t="n">
        <f aca="false">G379*E379</f>
        <v>88.11</v>
      </c>
    </row>
    <row r="380" customFormat="false" ht="36" hidden="false" customHeight="false" outlineLevel="0" collapsed="false">
      <c r="A380" s="54" t="s">
        <v>370</v>
      </c>
      <c r="B380" s="54" t="s">
        <v>597</v>
      </c>
      <c r="C380" s="135" t="s">
        <v>372</v>
      </c>
      <c r="D380" s="54" t="s">
        <v>126</v>
      </c>
      <c r="E380" s="78" t="n">
        <v>3</v>
      </c>
      <c r="F380" s="50" t="n">
        <v>16.88</v>
      </c>
      <c r="G380" s="15" t="n">
        <f aca="false">ROUND((F380*(1+$G$12)),2)</f>
        <v>16.88</v>
      </c>
      <c r="H380" s="78" t="n">
        <f aca="false">G380*0.75</f>
        <v>12.66</v>
      </c>
      <c r="I380" s="78" t="n">
        <f aca="false">G380-H380</f>
        <v>4.22</v>
      </c>
      <c r="J380" s="79" t="n">
        <f aca="false">G380*E380</f>
        <v>50.64</v>
      </c>
    </row>
    <row r="381" customFormat="false" ht="36" hidden="false" customHeight="false" outlineLevel="0" collapsed="false">
      <c r="A381" s="54" t="s">
        <v>373</v>
      </c>
      <c r="B381" s="54" t="s">
        <v>598</v>
      </c>
      <c r="C381" s="135" t="s">
        <v>375</v>
      </c>
      <c r="D381" s="54" t="s">
        <v>126</v>
      </c>
      <c r="E381" s="78" t="n">
        <v>6</v>
      </c>
      <c r="F381" s="50" t="n">
        <v>39.1</v>
      </c>
      <c r="G381" s="15" t="n">
        <f aca="false">ROUND((F381*(1+$G$12)),2)</f>
        <v>39.1</v>
      </c>
      <c r="H381" s="78" t="n">
        <f aca="false">G381*0.75</f>
        <v>29.325</v>
      </c>
      <c r="I381" s="78" t="n">
        <f aca="false">G381-H381</f>
        <v>9.775</v>
      </c>
      <c r="J381" s="79" t="n">
        <f aca="false">G381*E381</f>
        <v>234.6</v>
      </c>
    </row>
    <row r="382" customFormat="false" ht="36" hidden="false" customHeight="false" outlineLevel="0" collapsed="false">
      <c r="A382" s="54" t="s">
        <v>599</v>
      </c>
      <c r="B382" s="54" t="s">
        <v>600</v>
      </c>
      <c r="C382" s="135" t="s">
        <v>601</v>
      </c>
      <c r="D382" s="54" t="s">
        <v>126</v>
      </c>
      <c r="E382" s="78" t="n">
        <v>12</v>
      </c>
      <c r="F382" s="50" t="n">
        <v>53.54</v>
      </c>
      <c r="G382" s="15" t="n">
        <f aca="false">ROUND((F382*(1+$G$12)),2)</f>
        <v>53.54</v>
      </c>
      <c r="H382" s="78" t="n">
        <f aca="false">G382*0.75</f>
        <v>40.155</v>
      </c>
      <c r="I382" s="78" t="n">
        <f aca="false">G382-H382</f>
        <v>13.385</v>
      </c>
      <c r="J382" s="79" t="n">
        <f aca="false">G382*E382</f>
        <v>642.48</v>
      </c>
    </row>
    <row r="383" customFormat="false" ht="36" hidden="false" customHeight="false" outlineLevel="0" collapsed="false">
      <c r="A383" s="54" t="s">
        <v>376</v>
      </c>
      <c r="B383" s="54" t="s">
        <v>602</v>
      </c>
      <c r="C383" s="137" t="s">
        <v>378</v>
      </c>
      <c r="D383" s="54" t="s">
        <v>126</v>
      </c>
      <c r="E383" s="78" t="n">
        <v>53</v>
      </c>
      <c r="F383" s="50" t="n">
        <v>123.85</v>
      </c>
      <c r="G383" s="15" t="n">
        <f aca="false">ROUND((F383*(1+$G$12)),2)</f>
        <v>123.85</v>
      </c>
      <c r="H383" s="78" t="n">
        <f aca="false">G383*0.75</f>
        <v>92.8875</v>
      </c>
      <c r="I383" s="78" t="n">
        <f aca="false">G383-H383</f>
        <v>30.9625</v>
      </c>
      <c r="J383" s="79" t="n">
        <f aca="false">G383*E383</f>
        <v>6564.05</v>
      </c>
    </row>
    <row r="384" customFormat="false" ht="24" hidden="false" customHeight="false" outlineLevel="0" collapsed="false">
      <c r="A384" s="54" t="s">
        <v>379</v>
      </c>
      <c r="B384" s="54" t="s">
        <v>603</v>
      </c>
      <c r="C384" s="137" t="s">
        <v>381</v>
      </c>
      <c r="D384" s="54" t="s">
        <v>126</v>
      </c>
      <c r="E384" s="78" t="n">
        <v>29</v>
      </c>
      <c r="F384" s="50" t="n">
        <v>26.54</v>
      </c>
      <c r="G384" s="15" t="n">
        <f aca="false">ROUND((F384*(1+$G$12)),2)</f>
        <v>26.54</v>
      </c>
      <c r="H384" s="78" t="n">
        <f aca="false">G384*0.75</f>
        <v>19.905</v>
      </c>
      <c r="I384" s="78" t="n">
        <f aca="false">G384-H384</f>
        <v>6.635</v>
      </c>
      <c r="J384" s="79" t="n">
        <f aca="false">G384*E384</f>
        <v>769.66</v>
      </c>
    </row>
    <row r="385" customFormat="false" ht="36" hidden="false" customHeight="false" outlineLevel="0" collapsed="false">
      <c r="A385" s="54" t="s">
        <v>382</v>
      </c>
      <c r="B385" s="54" t="s">
        <v>604</v>
      </c>
      <c r="C385" s="135" t="s">
        <v>384</v>
      </c>
      <c r="D385" s="54" t="s">
        <v>126</v>
      </c>
      <c r="E385" s="78" t="n">
        <v>20</v>
      </c>
      <c r="F385" s="50" t="n">
        <v>25.58</v>
      </c>
      <c r="G385" s="15" t="n">
        <f aca="false">ROUND((F385*(1+$G$12)),2)</f>
        <v>25.58</v>
      </c>
      <c r="H385" s="78" t="n">
        <f aca="false">G385*0.75</f>
        <v>19.185</v>
      </c>
      <c r="I385" s="78" t="n">
        <f aca="false">G385-H385</f>
        <v>6.395</v>
      </c>
      <c r="J385" s="79" t="n">
        <f aca="false">G385*E385</f>
        <v>511.6</v>
      </c>
    </row>
    <row r="386" customFormat="false" ht="24" hidden="false" customHeight="false" outlineLevel="0" collapsed="false">
      <c r="A386" s="54" t="s">
        <v>385</v>
      </c>
      <c r="B386" s="54" t="s">
        <v>605</v>
      </c>
      <c r="C386" s="135" t="s">
        <v>387</v>
      </c>
      <c r="D386" s="54" t="s">
        <v>126</v>
      </c>
      <c r="E386" s="78" t="n">
        <v>3</v>
      </c>
      <c r="F386" s="50" t="n">
        <v>31.02</v>
      </c>
      <c r="G386" s="15" t="n">
        <f aca="false">ROUND((F386*(1+$G$12)),2)</f>
        <v>31.02</v>
      </c>
      <c r="H386" s="78" t="n">
        <f aca="false">G386*0.75</f>
        <v>23.265</v>
      </c>
      <c r="I386" s="78" t="n">
        <f aca="false">G386-H386</f>
        <v>7.755</v>
      </c>
      <c r="J386" s="79" t="n">
        <f aca="false">G386*E386</f>
        <v>93.06</v>
      </c>
    </row>
    <row r="387" customFormat="false" ht="15" hidden="false" customHeight="false" outlineLevel="0" collapsed="false">
      <c r="A387" s="54" t="s">
        <v>606</v>
      </c>
      <c r="B387" s="54" t="s">
        <v>605</v>
      </c>
      <c r="C387" s="138" t="s">
        <v>607</v>
      </c>
      <c r="D387" s="54" t="s">
        <v>126</v>
      </c>
      <c r="E387" s="78" t="n">
        <v>8</v>
      </c>
      <c r="F387" s="50" t="n">
        <v>222.43</v>
      </c>
      <c r="G387" s="15" t="n">
        <f aca="false">ROUND((F387*(1+$G$12)),2)</f>
        <v>222.43</v>
      </c>
      <c r="H387" s="78" t="n">
        <f aca="false">G387*0.75</f>
        <v>166.8225</v>
      </c>
      <c r="I387" s="78" t="n">
        <f aca="false">G387-H387</f>
        <v>55.6075</v>
      </c>
      <c r="J387" s="79" t="n">
        <f aca="false">G387*E387</f>
        <v>1779.44</v>
      </c>
    </row>
    <row r="388" customFormat="false" ht="36" hidden="false" customHeight="false" outlineLevel="0" collapsed="false">
      <c r="A388" s="54" t="s">
        <v>394</v>
      </c>
      <c r="B388" s="54" t="s">
        <v>608</v>
      </c>
      <c r="C388" s="135" t="s">
        <v>396</v>
      </c>
      <c r="D388" s="54" t="s">
        <v>126</v>
      </c>
      <c r="E388" s="78" t="n">
        <v>1</v>
      </c>
      <c r="F388" s="50" t="n">
        <v>82.61</v>
      </c>
      <c r="G388" s="15" t="n">
        <f aca="false">ROUND((F388*(1+$G$12)),2)</f>
        <v>82.61</v>
      </c>
      <c r="H388" s="78" t="n">
        <f aca="false">G388*0.75</f>
        <v>61.9575</v>
      </c>
      <c r="I388" s="78" t="n">
        <f aca="false">G388-H388</f>
        <v>20.6525</v>
      </c>
      <c r="J388" s="79" t="n">
        <f aca="false">G388*E388</f>
        <v>82.61</v>
      </c>
    </row>
    <row r="389" customFormat="false" ht="24.75" hidden="false" customHeight="false" outlineLevel="0" collapsed="false">
      <c r="A389" s="54" t="s">
        <v>401</v>
      </c>
      <c r="B389" s="54" t="s">
        <v>609</v>
      </c>
      <c r="C389" s="139" t="s">
        <v>403</v>
      </c>
      <c r="D389" s="61" t="s">
        <v>33</v>
      </c>
      <c r="E389" s="140" t="n">
        <v>50</v>
      </c>
      <c r="F389" s="50" t="n">
        <v>2.11</v>
      </c>
      <c r="G389" s="64" t="n">
        <f aca="false">ROUND((F389*(1+$G$12)),2)</f>
        <v>2.11</v>
      </c>
      <c r="H389" s="140" t="n">
        <f aca="false">G389*0.75</f>
        <v>1.5825</v>
      </c>
      <c r="I389" s="140" t="n">
        <f aca="false">G389-H389</f>
        <v>0.5275</v>
      </c>
      <c r="J389" s="79" t="n">
        <f aca="false">G389*E389</f>
        <v>105.5</v>
      </c>
    </row>
    <row r="390" customFormat="false" ht="48.75" hidden="false" customHeight="false" outlineLevel="0" collapsed="false">
      <c r="A390" s="54" t="s">
        <v>610</v>
      </c>
      <c r="B390" s="54" t="s">
        <v>611</v>
      </c>
      <c r="C390" s="141" t="s">
        <v>612</v>
      </c>
      <c r="D390" s="61" t="s">
        <v>33</v>
      </c>
      <c r="E390" s="142" t="n">
        <v>10</v>
      </c>
      <c r="F390" s="50" t="n">
        <v>9.04</v>
      </c>
      <c r="G390" s="15" t="n">
        <f aca="false">ROUND((F390*(1+$G$12)),2)</f>
        <v>9.04</v>
      </c>
      <c r="H390" s="78" t="n">
        <f aca="false">G390*0.75</f>
        <v>6.78</v>
      </c>
      <c r="I390" s="78" t="n">
        <f aca="false">G390-H390</f>
        <v>2.26</v>
      </c>
      <c r="J390" s="79" t="n">
        <f aca="false">G390*E390</f>
        <v>90.4</v>
      </c>
    </row>
    <row r="391" customFormat="false" ht="48.75" hidden="false" customHeight="false" outlineLevel="0" collapsed="false">
      <c r="A391" s="54" t="s">
        <v>613</v>
      </c>
      <c r="B391" s="54" t="s">
        <v>614</v>
      </c>
      <c r="C391" s="139" t="s">
        <v>615</v>
      </c>
      <c r="D391" s="61" t="s">
        <v>126</v>
      </c>
      <c r="E391" s="78" t="n">
        <v>10</v>
      </c>
      <c r="F391" s="50" t="n">
        <v>6.19</v>
      </c>
      <c r="G391" s="15" t="n">
        <f aca="false">ROUND((F391*(1+$G$12)),2)</f>
        <v>6.19</v>
      </c>
      <c r="H391" s="78" t="n">
        <f aca="false">G391*0.75</f>
        <v>4.6425</v>
      </c>
      <c r="I391" s="78" t="n">
        <f aca="false">G391-H391</f>
        <v>1.5475</v>
      </c>
      <c r="J391" s="79" t="n">
        <f aca="false">G391*E391</f>
        <v>61.9</v>
      </c>
    </row>
    <row r="392" customFormat="false" ht="15" hidden="false" customHeight="false" outlineLevel="0" collapsed="false">
      <c r="A392" s="97"/>
      <c r="B392" s="97"/>
      <c r="C392" s="97"/>
      <c r="D392" s="97"/>
      <c r="E392" s="97"/>
      <c r="F392" s="97"/>
      <c r="G392" s="97"/>
      <c r="H392" s="97"/>
      <c r="I392" s="21" t="s">
        <v>29</v>
      </c>
      <c r="J392" s="22" t="n">
        <f aca="false">SUM(J367:J391)</f>
        <v>25953.26</v>
      </c>
    </row>
    <row r="393" customFormat="false" ht="15" hidden="false" customHeight="false" outlineLevel="0" collapsed="false">
      <c r="A393" s="13" t="s">
        <v>616</v>
      </c>
      <c r="B393" s="13"/>
      <c r="C393" s="13"/>
      <c r="D393" s="13"/>
      <c r="E393" s="13"/>
      <c r="F393" s="13"/>
      <c r="G393" s="13"/>
      <c r="H393" s="13"/>
      <c r="I393" s="13"/>
      <c r="J393" s="13"/>
    </row>
    <row r="394" customFormat="false" ht="48" hidden="false" customHeight="false" outlineLevel="0" collapsed="false">
      <c r="A394" s="18" t="n">
        <v>94991</v>
      </c>
      <c r="B394" s="56" t="s">
        <v>178</v>
      </c>
      <c r="C394" s="49" t="s">
        <v>617</v>
      </c>
      <c r="D394" s="24" t="s">
        <v>36</v>
      </c>
      <c r="E394" s="24" t="n">
        <v>2.49</v>
      </c>
      <c r="F394" s="14" t="n">
        <v>593.4</v>
      </c>
      <c r="G394" s="15" t="n">
        <f aca="false">ROUND((F394*(1+$G$11)),2)</f>
        <v>741.51</v>
      </c>
      <c r="H394" s="16" t="n">
        <f aca="false">J394*0.6</f>
        <v>1107.81594</v>
      </c>
      <c r="I394" s="16" t="n">
        <f aca="false">J394*0.4</f>
        <v>738.54396</v>
      </c>
      <c r="J394" s="15" t="n">
        <f aca="false">G394*E394</f>
        <v>1846.3599</v>
      </c>
    </row>
    <row r="395" customFormat="false" ht="48" hidden="false" customHeight="false" outlineLevel="0" collapsed="false">
      <c r="A395" s="54" t="s">
        <v>123</v>
      </c>
      <c r="B395" s="56" t="s">
        <v>181</v>
      </c>
      <c r="C395" s="49" t="s">
        <v>466</v>
      </c>
      <c r="D395" s="66" t="s">
        <v>22</v>
      </c>
      <c r="E395" s="24" t="n">
        <v>33.96</v>
      </c>
      <c r="F395" s="50" t="n">
        <v>60.33</v>
      </c>
      <c r="G395" s="15" t="n">
        <f aca="false">ROUND((F395*(1+$G$11)),2)</f>
        <v>75.39</v>
      </c>
      <c r="H395" s="16" t="n">
        <f aca="false">J395*0.6</f>
        <v>1536.14664</v>
      </c>
      <c r="I395" s="16" t="n">
        <f aca="false">J395*0.4</f>
        <v>1024.09776</v>
      </c>
      <c r="J395" s="15" t="n">
        <f aca="false">G395*E395</f>
        <v>2560.2444</v>
      </c>
    </row>
    <row r="396" customFormat="false" ht="24.75" hidden="false" customHeight="false" outlineLevel="0" collapsed="false">
      <c r="A396" s="54" t="s">
        <v>435</v>
      </c>
      <c r="B396" s="58" t="s">
        <v>183</v>
      </c>
      <c r="C396" s="19" t="s">
        <v>437</v>
      </c>
      <c r="D396" s="24" t="s">
        <v>22</v>
      </c>
      <c r="E396" s="24" t="n">
        <v>33.96</v>
      </c>
      <c r="F396" s="14" t="n">
        <v>23.44</v>
      </c>
      <c r="G396" s="15" t="n">
        <f aca="false">ROUND((F396*(1+$G$11)),2)</f>
        <v>29.29</v>
      </c>
      <c r="H396" s="24" t="n">
        <f aca="false">J396*0.6</f>
        <v>596.81304</v>
      </c>
      <c r="I396" s="24" t="n">
        <f aca="false">J396*0.4</f>
        <v>397.87536</v>
      </c>
      <c r="J396" s="15" t="n">
        <f aca="false">G396*E396</f>
        <v>994.6884</v>
      </c>
    </row>
    <row r="397" customFormat="false" ht="15" hidden="false" customHeight="false" outlineLevel="0" collapsed="false">
      <c r="A397" s="101" t="s">
        <v>438</v>
      </c>
      <c r="B397" s="102" t="s">
        <v>618</v>
      </c>
      <c r="C397" s="103" t="s">
        <v>439</v>
      </c>
      <c r="D397" s="104" t="s">
        <v>22</v>
      </c>
      <c r="E397" s="105" t="n">
        <v>62.23</v>
      </c>
      <c r="F397" s="106" t="n">
        <v>1.94</v>
      </c>
      <c r="G397" s="107" t="n">
        <v>1.87</v>
      </c>
      <c r="H397" s="108" t="n">
        <f aca="false">J397*0.6</f>
        <v>69.82206</v>
      </c>
      <c r="I397" s="108" t="n">
        <f aca="false">J397*0.4</f>
        <v>46.54804</v>
      </c>
      <c r="J397" s="109" t="n">
        <f aca="false">G397*E397</f>
        <v>116.3701</v>
      </c>
    </row>
    <row r="398" customFormat="false" ht="15" hidden="false" customHeight="false" outlineLevel="0" collapsed="false">
      <c r="A398" s="97"/>
      <c r="B398" s="97"/>
      <c r="C398" s="97"/>
      <c r="D398" s="97"/>
      <c r="E398" s="97"/>
      <c r="F398" s="97"/>
      <c r="G398" s="97"/>
      <c r="H398" s="97"/>
      <c r="I398" s="21" t="s">
        <v>29</v>
      </c>
      <c r="J398" s="22" t="n">
        <f aca="false">SUM(J394:J397)</f>
        <v>5517.6628</v>
      </c>
    </row>
    <row r="399" customFormat="false" ht="13.9" hidden="false" customHeight="true" outlineLevel="0" collapsed="false">
      <c r="A399" s="110" t="s">
        <v>619</v>
      </c>
      <c r="B399" s="110"/>
      <c r="C399" s="110"/>
      <c r="D399" s="110"/>
      <c r="E399" s="110"/>
      <c r="F399" s="110"/>
      <c r="G399" s="110"/>
      <c r="H399" s="110"/>
      <c r="I399" s="110"/>
      <c r="J399" s="110"/>
    </row>
    <row r="400" customFormat="false" ht="48" hidden="false" customHeight="false" outlineLevel="0" collapsed="false">
      <c r="A400" s="57" t="s">
        <v>212</v>
      </c>
      <c r="B400" s="58" t="s">
        <v>620</v>
      </c>
      <c r="C400" s="8" t="s">
        <v>465</v>
      </c>
      <c r="D400" s="24" t="s">
        <v>36</v>
      </c>
      <c r="E400" s="24" t="n">
        <v>1.14</v>
      </c>
      <c r="F400" s="114" t="n">
        <v>593.4</v>
      </c>
      <c r="G400" s="15" t="n">
        <f aca="false">ROUND((F400*(1+$G$11)),2)</f>
        <v>741.51</v>
      </c>
      <c r="H400" s="16" t="n">
        <f aca="false">J400*0.6</f>
        <v>507.19284</v>
      </c>
      <c r="I400" s="16" t="n">
        <f aca="false">J400*0.4</f>
        <v>338.12856</v>
      </c>
      <c r="J400" s="15" t="n">
        <f aca="false">G400*E400</f>
        <v>845.3214</v>
      </c>
    </row>
    <row r="401" customFormat="false" ht="48" hidden="false" customHeight="false" outlineLevel="0" collapsed="false">
      <c r="A401" s="54" t="s">
        <v>123</v>
      </c>
      <c r="B401" s="56" t="s">
        <v>621</v>
      </c>
      <c r="C401" s="49" t="s">
        <v>466</v>
      </c>
      <c r="D401" s="66" t="s">
        <v>22</v>
      </c>
      <c r="E401" s="24" t="n">
        <v>26.8</v>
      </c>
      <c r="F401" s="50" t="n">
        <v>60.33</v>
      </c>
      <c r="G401" s="15" t="n">
        <f aca="false">ROUND((F401*(1+$G$11)),2)</f>
        <v>75.39</v>
      </c>
      <c r="H401" s="16" t="n">
        <f aca="false">J401*0.6</f>
        <v>1212.2712</v>
      </c>
      <c r="I401" s="16" t="n">
        <f aca="false">J401*0.4</f>
        <v>808.1808</v>
      </c>
      <c r="J401" s="15" t="n">
        <f aca="false">G401*E401</f>
        <v>2020.452</v>
      </c>
    </row>
    <row r="402" customFormat="false" ht="24.75" hidden="false" customHeight="false" outlineLevel="0" collapsed="false">
      <c r="A402" s="54" t="s">
        <v>435</v>
      </c>
      <c r="B402" s="58" t="s">
        <v>622</v>
      </c>
      <c r="C402" s="19" t="s">
        <v>437</v>
      </c>
      <c r="D402" s="24" t="s">
        <v>22</v>
      </c>
      <c r="E402" s="24" t="n">
        <v>26.8</v>
      </c>
      <c r="F402" s="14" t="n">
        <v>23.44</v>
      </c>
      <c r="G402" s="15" t="n">
        <f aca="false">ROUND((F402*(1+$G$11)),2)</f>
        <v>29.29</v>
      </c>
      <c r="H402" s="24" t="n">
        <f aca="false">J402*0.6</f>
        <v>470.9832</v>
      </c>
      <c r="I402" s="24" t="n">
        <f aca="false">J402*0.4</f>
        <v>313.9888</v>
      </c>
      <c r="J402" s="15" t="n">
        <f aca="false">G402*E402</f>
        <v>784.972</v>
      </c>
    </row>
    <row r="403" customFormat="false" ht="15" hidden="false" customHeight="false" outlineLevel="0" collapsed="false">
      <c r="A403" s="101" t="s">
        <v>438</v>
      </c>
      <c r="B403" s="102" t="s">
        <v>623</v>
      </c>
      <c r="C403" s="103" t="s">
        <v>439</v>
      </c>
      <c r="D403" s="104" t="s">
        <v>22</v>
      </c>
      <c r="E403" s="105" t="n">
        <v>26.8</v>
      </c>
      <c r="F403" s="106" t="n">
        <v>1.94</v>
      </c>
      <c r="G403" s="107" t="n">
        <v>1.87</v>
      </c>
      <c r="H403" s="108" t="n">
        <f aca="false">J403*0.6</f>
        <v>30.0696</v>
      </c>
      <c r="I403" s="108" t="n">
        <f aca="false">J403*0.4</f>
        <v>20.0464</v>
      </c>
      <c r="J403" s="109" t="n">
        <f aca="false">G403*E403</f>
        <v>50.116</v>
      </c>
    </row>
    <row r="404" customFormat="false" ht="15" hidden="false" customHeight="false" outlineLevel="0" collapsed="false">
      <c r="A404" s="20"/>
      <c r="B404" s="20"/>
      <c r="C404" s="20"/>
      <c r="D404" s="20"/>
      <c r="E404" s="20"/>
      <c r="F404" s="20"/>
      <c r="G404" s="20"/>
      <c r="H404" s="20"/>
      <c r="I404" s="21" t="s">
        <v>29</v>
      </c>
      <c r="J404" s="22" t="n">
        <f aca="false">SUM(J400:J403)</f>
        <v>3700.8614</v>
      </c>
    </row>
    <row r="405" customFormat="false" ht="13.9" hidden="false" customHeight="true" outlineLevel="0" collapsed="false">
      <c r="A405" s="110" t="s">
        <v>624</v>
      </c>
      <c r="B405" s="110"/>
      <c r="C405" s="110"/>
      <c r="D405" s="110"/>
      <c r="E405" s="110"/>
      <c r="F405" s="110"/>
      <c r="G405" s="110"/>
      <c r="H405" s="110"/>
      <c r="I405" s="110"/>
      <c r="J405" s="110"/>
    </row>
    <row r="406" customFormat="false" ht="24" hidden="false" customHeight="false" outlineLevel="0" collapsed="false">
      <c r="A406" s="8" t="s">
        <v>123</v>
      </c>
      <c r="B406" s="57" t="s">
        <v>210</v>
      </c>
      <c r="C406" s="8" t="s">
        <v>625</v>
      </c>
      <c r="D406" s="24" t="s">
        <v>126</v>
      </c>
      <c r="E406" s="24" t="n">
        <v>47</v>
      </c>
      <c r="F406" s="143" t="n">
        <v>12</v>
      </c>
      <c r="G406" s="15" t="n">
        <f aca="false">ROUND((F406*(1+$G$11)),2)</f>
        <v>15</v>
      </c>
      <c r="H406" s="16" t="n">
        <f aca="false">J406*0.6</f>
        <v>423</v>
      </c>
      <c r="I406" s="16" t="n">
        <f aca="false">J406*0.4</f>
        <v>282</v>
      </c>
      <c r="J406" s="15" t="n">
        <f aca="false">G406*E406</f>
        <v>705</v>
      </c>
    </row>
    <row r="407" customFormat="false" ht="24" hidden="false" customHeight="false" outlineLevel="0" collapsed="false">
      <c r="A407" s="8" t="s">
        <v>123</v>
      </c>
      <c r="B407" s="54" t="s">
        <v>213</v>
      </c>
      <c r="C407" s="8" t="s">
        <v>626</v>
      </c>
      <c r="D407" s="66" t="s">
        <v>126</v>
      </c>
      <c r="E407" s="24" t="n">
        <v>8</v>
      </c>
      <c r="F407" s="50" t="n">
        <v>15</v>
      </c>
      <c r="G407" s="15" t="n">
        <f aca="false">ROUND((F407*(1+$G$11)),2)</f>
        <v>18.74</v>
      </c>
      <c r="H407" s="16" t="n">
        <f aca="false">J407*0.6</f>
        <v>89.952</v>
      </c>
      <c r="I407" s="16" t="n">
        <f aca="false">J407*0.4</f>
        <v>59.968</v>
      </c>
      <c r="J407" s="15" t="n">
        <f aca="false">G407*E407</f>
        <v>149.92</v>
      </c>
    </row>
    <row r="408" customFormat="false" ht="24.75" hidden="false" customHeight="false" outlineLevel="0" collapsed="false">
      <c r="A408" s="61" t="s">
        <v>187</v>
      </c>
      <c r="B408" s="61" t="s">
        <v>216</v>
      </c>
      <c r="C408" s="62" t="s">
        <v>627</v>
      </c>
      <c r="D408" s="63" t="s">
        <v>22</v>
      </c>
      <c r="E408" s="63" t="n">
        <v>58.6</v>
      </c>
      <c r="F408" s="14" t="n">
        <v>2.25</v>
      </c>
      <c r="G408" s="64" t="n">
        <f aca="false">ROUND((F408*(1+$G$11)),2)</f>
        <v>2.81</v>
      </c>
      <c r="H408" s="63" t="n">
        <f aca="false">J408*0.6</f>
        <v>98.7996</v>
      </c>
      <c r="I408" s="63" t="n">
        <f aca="false">J408*0.4</f>
        <v>65.8664</v>
      </c>
      <c r="J408" s="65" t="n">
        <f aca="false">G408*E408</f>
        <v>164.666</v>
      </c>
    </row>
    <row r="409" customFormat="false" ht="24.75" hidden="false" customHeight="false" outlineLevel="0" collapsed="false">
      <c r="A409" s="61" t="n">
        <v>88489</v>
      </c>
      <c r="B409" s="61" t="s">
        <v>219</v>
      </c>
      <c r="C409" s="62" t="s">
        <v>628</v>
      </c>
      <c r="D409" s="63" t="s">
        <v>22</v>
      </c>
      <c r="E409" s="63" t="n">
        <v>58.6</v>
      </c>
      <c r="F409" s="14" t="n">
        <v>13.99</v>
      </c>
      <c r="G409" s="64" t="n">
        <f aca="false">ROUND((F409*(1+$G$11)),2)</f>
        <v>17.48</v>
      </c>
      <c r="H409" s="63" t="n">
        <f aca="false">J409*0.6</f>
        <v>614.5968</v>
      </c>
      <c r="I409" s="63" t="n">
        <f aca="false">J409*0.4</f>
        <v>409.7312</v>
      </c>
      <c r="J409" s="65" t="n">
        <f aca="false">G409*E409</f>
        <v>1024.328</v>
      </c>
    </row>
    <row r="410" customFormat="false" ht="15" hidden="false" customHeight="false" outlineLevel="0" collapsed="false">
      <c r="A410" s="20"/>
      <c r="B410" s="20"/>
      <c r="C410" s="20"/>
      <c r="D410" s="20"/>
      <c r="E410" s="20"/>
      <c r="F410" s="20"/>
      <c r="G410" s="20"/>
      <c r="H410" s="20"/>
      <c r="I410" s="21" t="s">
        <v>29</v>
      </c>
      <c r="J410" s="22" t="n">
        <f aca="false">SUM(J406:J409)</f>
        <v>2043.914</v>
      </c>
    </row>
    <row r="411" customFormat="false" ht="13.9" hidden="false" customHeight="true" outlineLevel="0" collapsed="false">
      <c r="A411" s="110" t="s">
        <v>629</v>
      </c>
      <c r="B411" s="110"/>
      <c r="C411" s="110"/>
      <c r="D411" s="110"/>
      <c r="E411" s="110"/>
      <c r="F411" s="110"/>
      <c r="G411" s="110"/>
      <c r="H411" s="110"/>
      <c r="I411" s="110"/>
      <c r="J411" s="110"/>
    </row>
    <row r="412" customFormat="false" ht="36" hidden="false" customHeight="false" outlineLevel="0" collapsed="false">
      <c r="A412" s="8" t="s">
        <v>123</v>
      </c>
      <c r="B412" s="23" t="s">
        <v>223</v>
      </c>
      <c r="C412" s="23" t="s">
        <v>630</v>
      </c>
      <c r="D412" s="23" t="s">
        <v>33</v>
      </c>
      <c r="E412" s="23" t="n">
        <v>80</v>
      </c>
      <c r="F412" s="23" t="n">
        <v>7.5</v>
      </c>
      <c r="G412" s="64" t="n">
        <f aca="false">ROUND((F412*(1+$G$11)),2)</f>
        <v>9.37</v>
      </c>
      <c r="H412" s="63" t="n">
        <f aca="false">J412*0.6</f>
        <v>449.76</v>
      </c>
      <c r="I412" s="63" t="n">
        <f aca="false">J412*0.4</f>
        <v>299.84</v>
      </c>
      <c r="J412" s="65" t="n">
        <f aca="false">G412*E412</f>
        <v>749.6</v>
      </c>
    </row>
    <row r="413" customFormat="false" ht="48" hidden="false" customHeight="false" outlineLevel="0" collapsed="false">
      <c r="A413" s="8" t="s">
        <v>123</v>
      </c>
      <c r="B413" s="23" t="s">
        <v>225</v>
      </c>
      <c r="C413" s="23" t="s">
        <v>631</v>
      </c>
      <c r="D413" s="23" t="s">
        <v>126</v>
      </c>
      <c r="E413" s="23" t="n">
        <v>2</v>
      </c>
      <c r="F413" s="23" t="n">
        <v>95</v>
      </c>
      <c r="G413" s="64" t="n">
        <f aca="false">ROUND((F413*(1+$G$11)),2)</f>
        <v>118.71</v>
      </c>
      <c r="H413" s="63" t="n">
        <f aca="false">J413*0.6</f>
        <v>142.452</v>
      </c>
      <c r="I413" s="63" t="n">
        <f aca="false">J413*0.4</f>
        <v>94.968</v>
      </c>
      <c r="J413" s="65" t="n">
        <f aca="false">G413*E413</f>
        <v>237.42</v>
      </c>
    </row>
    <row r="414" customFormat="false" ht="24" hidden="false" customHeight="false" outlineLevel="0" collapsed="false">
      <c r="A414" s="8" t="s">
        <v>123</v>
      </c>
      <c r="B414" s="23" t="s">
        <v>227</v>
      </c>
      <c r="C414" s="23" t="s">
        <v>632</v>
      </c>
      <c r="D414" s="23" t="s">
        <v>126</v>
      </c>
      <c r="E414" s="23" t="n">
        <v>1</v>
      </c>
      <c r="F414" s="23" t="n">
        <v>340</v>
      </c>
      <c r="G414" s="64" t="n">
        <f aca="false">ROUND((F414*(1+$G$11)),2)</f>
        <v>424.86</v>
      </c>
      <c r="H414" s="63" t="n">
        <f aca="false">J414*0.6</f>
        <v>254.916</v>
      </c>
      <c r="I414" s="63" t="n">
        <f aca="false">J414*0.4</f>
        <v>169.944</v>
      </c>
      <c r="J414" s="65" t="n">
        <f aca="false">G414*E414</f>
        <v>424.86</v>
      </c>
    </row>
    <row r="415" customFormat="false" ht="15" hidden="false" customHeight="false" outlineLevel="0" collapsed="false">
      <c r="A415" s="20"/>
      <c r="B415" s="20"/>
      <c r="C415" s="20"/>
      <c r="D415" s="20"/>
      <c r="E415" s="20"/>
      <c r="F415" s="20"/>
      <c r="G415" s="20"/>
      <c r="H415" s="20"/>
      <c r="I415" s="21" t="s">
        <v>29</v>
      </c>
      <c r="J415" s="22" t="n">
        <f aca="false">SUM(J412:J414)</f>
        <v>1411.88</v>
      </c>
    </row>
    <row r="416" customFormat="false" ht="13.9" hidden="false" customHeight="true" outlineLevel="0" collapsed="false">
      <c r="A416" s="110" t="s">
        <v>633</v>
      </c>
      <c r="B416" s="110"/>
      <c r="C416" s="110"/>
      <c r="D416" s="110"/>
      <c r="E416" s="110"/>
      <c r="F416" s="110"/>
      <c r="G416" s="110"/>
      <c r="H416" s="110"/>
      <c r="I416" s="110"/>
      <c r="J416" s="110"/>
    </row>
    <row r="417" customFormat="false" ht="60" hidden="false" customHeight="false" outlineLevel="0" collapsed="false">
      <c r="A417" s="54" t="s">
        <v>160</v>
      </c>
      <c r="B417" s="56" t="s">
        <v>233</v>
      </c>
      <c r="C417" s="49" t="s">
        <v>634</v>
      </c>
      <c r="D417" s="54" t="s">
        <v>22</v>
      </c>
      <c r="E417" s="24" t="n">
        <v>22</v>
      </c>
      <c r="F417" s="14" t="n">
        <v>3.69</v>
      </c>
      <c r="G417" s="15" t="n">
        <f aca="false">ROUND((F417*(1+$G$11)),2)</f>
        <v>4.61</v>
      </c>
      <c r="H417" s="24" t="n">
        <f aca="false">J417*0.6</f>
        <v>60.852</v>
      </c>
      <c r="I417" s="24" t="n">
        <f aca="false">J417*0.4</f>
        <v>40.568</v>
      </c>
      <c r="J417" s="15" t="n">
        <f aca="false">G417*E417</f>
        <v>101.42</v>
      </c>
    </row>
    <row r="418" customFormat="false" ht="24" hidden="false" customHeight="false" outlineLevel="0" collapsed="false">
      <c r="A418" s="125" t="n">
        <v>87548</v>
      </c>
      <c r="B418" s="56" t="s">
        <v>236</v>
      </c>
      <c r="C418" s="8" t="s">
        <v>635</v>
      </c>
      <c r="D418" s="54" t="s">
        <v>22</v>
      </c>
      <c r="E418" s="24" t="n">
        <v>22</v>
      </c>
      <c r="F418" s="14" t="n">
        <v>22.07</v>
      </c>
      <c r="G418" s="15" t="n">
        <f aca="false">ROUND((F418*(1+$G$11)),2)</f>
        <v>27.58</v>
      </c>
      <c r="H418" s="24" t="n">
        <f aca="false">J418*0.6</f>
        <v>364.056</v>
      </c>
      <c r="I418" s="24" t="n">
        <f aca="false">J418*0.4</f>
        <v>242.704</v>
      </c>
      <c r="J418" s="15" t="n">
        <f aca="false">G418*E418</f>
        <v>606.76</v>
      </c>
    </row>
    <row r="419" customFormat="false" ht="24.75" hidden="false" customHeight="false" outlineLevel="0" collapsed="false">
      <c r="A419" s="61" t="s">
        <v>187</v>
      </c>
      <c r="B419" s="56" t="s">
        <v>238</v>
      </c>
      <c r="C419" s="62" t="s">
        <v>627</v>
      </c>
      <c r="D419" s="54" t="s">
        <v>22</v>
      </c>
      <c r="E419" s="24" t="n">
        <v>22</v>
      </c>
      <c r="F419" s="14" t="n">
        <v>2.25</v>
      </c>
      <c r="G419" s="15" t="n">
        <f aca="false">ROUND((F419*(1+$G$11)),2)</f>
        <v>2.81</v>
      </c>
      <c r="H419" s="24" t="n">
        <f aca="false">J419*0.6</f>
        <v>37.092</v>
      </c>
      <c r="I419" s="24" t="n">
        <f aca="false">J419*0.4</f>
        <v>24.728</v>
      </c>
      <c r="J419" s="15" t="n">
        <f aca="false">G419*E419</f>
        <v>61.82</v>
      </c>
    </row>
    <row r="420" customFormat="false" ht="24.75" hidden="false" customHeight="false" outlineLevel="0" collapsed="false">
      <c r="A420" s="61" t="n">
        <v>88489</v>
      </c>
      <c r="B420" s="56" t="s">
        <v>240</v>
      </c>
      <c r="C420" s="62" t="s">
        <v>628</v>
      </c>
      <c r="D420" s="54" t="s">
        <v>22</v>
      </c>
      <c r="E420" s="24" t="n">
        <v>22</v>
      </c>
      <c r="F420" s="14" t="n">
        <v>13.99</v>
      </c>
      <c r="G420" s="15" t="n">
        <f aca="false">ROUND((F420*(1+$G$11)),2)</f>
        <v>17.48</v>
      </c>
      <c r="H420" s="24" t="n">
        <f aca="false">J420*0.6</f>
        <v>230.736</v>
      </c>
      <c r="I420" s="24" t="n">
        <f aca="false">J420*0.4</f>
        <v>153.824</v>
      </c>
      <c r="J420" s="15" t="n">
        <f aca="false">G420*E420</f>
        <v>384.56</v>
      </c>
    </row>
    <row r="421" customFormat="false" ht="24" hidden="false" customHeight="false" outlineLevel="0" collapsed="false">
      <c r="A421" s="54" t="s">
        <v>195</v>
      </c>
      <c r="B421" s="56" t="s">
        <v>577</v>
      </c>
      <c r="C421" s="8" t="s">
        <v>197</v>
      </c>
      <c r="D421" s="24" t="s">
        <v>22</v>
      </c>
      <c r="E421" s="24" t="n">
        <v>22</v>
      </c>
      <c r="F421" s="14" t="n">
        <v>1.86</v>
      </c>
      <c r="G421" s="15" t="n">
        <f aca="false">ROUND((F421*(1+$G$11)),2)</f>
        <v>2.32</v>
      </c>
      <c r="H421" s="24" t="n">
        <f aca="false">J421*0.6</f>
        <v>30.624</v>
      </c>
      <c r="I421" s="24" t="n">
        <f aca="false">J421*0.4</f>
        <v>20.416</v>
      </c>
      <c r="J421" s="10" t="n">
        <f aca="false">G421*E421</f>
        <v>51.04</v>
      </c>
    </row>
    <row r="422" customFormat="false" ht="15" hidden="false" customHeight="false" outlineLevel="0" collapsed="false">
      <c r="A422" s="20"/>
      <c r="B422" s="20"/>
      <c r="C422" s="20"/>
      <c r="D422" s="20"/>
      <c r="E422" s="20"/>
      <c r="F422" s="20"/>
      <c r="G422" s="20"/>
      <c r="H422" s="20"/>
      <c r="I422" s="21" t="s">
        <v>29</v>
      </c>
      <c r="J422" s="22" t="n">
        <f aca="false">SUM(J417:J421)</f>
        <v>1205.6</v>
      </c>
    </row>
    <row r="423" customFormat="false" ht="15" hidden="false" customHeight="false" outlineLevel="0" collapsed="false">
      <c r="A423" s="126" t="s">
        <v>636</v>
      </c>
      <c r="B423" s="126"/>
      <c r="C423" s="126"/>
      <c r="D423" s="126"/>
      <c r="E423" s="126"/>
      <c r="F423" s="126"/>
      <c r="G423" s="126"/>
      <c r="H423" s="126"/>
      <c r="I423" s="126"/>
      <c r="J423" s="126"/>
    </row>
    <row r="424" customFormat="false" ht="24" hidden="false" customHeight="false" outlineLevel="0" collapsed="false">
      <c r="A424" s="8" t="s">
        <v>123</v>
      </c>
      <c r="B424" s="8" t="s">
        <v>256</v>
      </c>
      <c r="C424" s="8" t="s">
        <v>637</v>
      </c>
      <c r="D424" s="6" t="s">
        <v>126</v>
      </c>
      <c r="E424" s="144" t="n">
        <v>3</v>
      </c>
      <c r="F424" s="50" t="n">
        <v>238</v>
      </c>
      <c r="G424" s="15" t="n">
        <f aca="false">ROUND((F424*(1+$G$11)),2)</f>
        <v>297.4</v>
      </c>
      <c r="H424" s="24" t="n">
        <f aca="false">J424*0.6</f>
        <v>535.32</v>
      </c>
      <c r="I424" s="24" t="n">
        <f aca="false">J424*0.4</f>
        <v>356.88</v>
      </c>
      <c r="J424" s="10" t="n">
        <f aca="false">G424*E424</f>
        <v>892.2</v>
      </c>
    </row>
    <row r="425" customFormat="false" ht="24" hidden="false" customHeight="false" outlineLevel="0" collapsed="false">
      <c r="A425" s="8" t="n">
        <v>99814</v>
      </c>
      <c r="B425" s="8" t="s">
        <v>258</v>
      </c>
      <c r="C425" s="8" t="s">
        <v>638</v>
      </c>
      <c r="D425" s="6" t="s">
        <v>22</v>
      </c>
      <c r="E425" s="144" t="n">
        <v>530.57</v>
      </c>
      <c r="F425" s="114" t="n">
        <v>1.69</v>
      </c>
      <c r="G425" s="15" t="n">
        <f aca="false">ROUND((F425*(1+$G$11)),2)</f>
        <v>2.11</v>
      </c>
      <c r="H425" s="24" t="n">
        <f aca="false">J425*0.6</f>
        <v>671.70162</v>
      </c>
      <c r="I425" s="24" t="n">
        <f aca="false">J425*0.4</f>
        <v>447.80108</v>
      </c>
      <c r="J425" s="10" t="n">
        <f aca="false">G425*E425</f>
        <v>1119.5027</v>
      </c>
    </row>
    <row r="426" customFormat="false" ht="15" hidden="false" customHeight="false" outlineLevel="0" collapsed="false">
      <c r="A426" s="8" t="n">
        <v>99811</v>
      </c>
      <c r="B426" s="8" t="s">
        <v>260</v>
      </c>
      <c r="C426" s="8" t="s">
        <v>639</v>
      </c>
      <c r="D426" s="6" t="s">
        <v>22</v>
      </c>
      <c r="E426" s="144" t="n">
        <v>235.33</v>
      </c>
      <c r="F426" s="114" t="n">
        <v>3.1</v>
      </c>
      <c r="G426" s="15" t="n">
        <f aca="false">ROUND((F426*(1+$G$11)),2)</f>
        <v>3.87</v>
      </c>
      <c r="H426" s="24" t="n">
        <f aca="false">J426*0.6</f>
        <v>546.43626</v>
      </c>
      <c r="I426" s="24" t="n">
        <f aca="false">J426*0.4</f>
        <v>364.29084</v>
      </c>
      <c r="J426" s="10" t="n">
        <f aca="false">G426*E426</f>
        <v>910.7271</v>
      </c>
    </row>
    <row r="427" customFormat="false" ht="24" hidden="false" customHeight="false" outlineLevel="0" collapsed="false">
      <c r="A427" s="8" t="n">
        <v>99806</v>
      </c>
      <c r="B427" s="8" t="s">
        <v>262</v>
      </c>
      <c r="C427" s="8" t="s">
        <v>640</v>
      </c>
      <c r="D427" s="6" t="s">
        <v>22</v>
      </c>
      <c r="E427" s="144" t="n">
        <v>195.5</v>
      </c>
      <c r="F427" s="114" t="n">
        <v>0.75</v>
      </c>
      <c r="G427" s="15" t="n">
        <f aca="false">ROUND((F427*(1+$G$11)),2)</f>
        <v>0.94</v>
      </c>
      <c r="H427" s="24" t="n">
        <f aca="false">J427*0.6</f>
        <v>110.262</v>
      </c>
      <c r="I427" s="24" t="n">
        <f aca="false">J427*0.4</f>
        <v>73.508</v>
      </c>
      <c r="J427" s="10" t="n">
        <f aca="false">G427*E427</f>
        <v>183.77</v>
      </c>
    </row>
    <row r="428" customFormat="false" ht="15" hidden="false" customHeight="false" outlineLevel="0" collapsed="false">
      <c r="A428" s="97"/>
      <c r="B428" s="97"/>
      <c r="C428" s="97"/>
      <c r="D428" s="97"/>
      <c r="E428" s="97"/>
      <c r="F428" s="97"/>
      <c r="G428" s="97"/>
      <c r="H428" s="97"/>
      <c r="I428" s="21" t="s">
        <v>29</v>
      </c>
      <c r="J428" s="22" t="n">
        <f aca="false">SUM(J424:J427)</f>
        <v>3106.1998</v>
      </c>
    </row>
    <row r="429" customFormat="false" ht="15" hidden="false" customHeight="false" outlineLevel="0" collapsed="false">
      <c r="A429" s="121"/>
      <c r="B429" s="121"/>
      <c r="C429" s="121"/>
      <c r="D429" s="121"/>
      <c r="E429" s="121"/>
      <c r="F429" s="121"/>
      <c r="G429" s="121"/>
      <c r="H429" s="121"/>
      <c r="I429" s="122" t="s">
        <v>29</v>
      </c>
      <c r="J429" s="123" t="n">
        <f aca="false">SUM(J428+J422+J415+J410+J404+J398+J392+J365+J360+J355+J345+J340+J335+J327+J321+J313+J302)</f>
        <v>159656.7964</v>
      </c>
    </row>
    <row r="430" customFormat="false" ht="15" hidden="false" customHeight="false" outlineLevel="0" collapsed="false">
      <c r="F430" s="145"/>
    </row>
    <row r="431" customFormat="false" ht="15" hidden="false" customHeight="false" outlineLevel="0" collapsed="false">
      <c r="F431" s="145"/>
    </row>
    <row r="432" customFormat="false" ht="15" hidden="false" customHeight="false" outlineLevel="0" collapsed="false">
      <c r="F432" s="145"/>
      <c r="H432" s="146" t="s">
        <v>641</v>
      </c>
      <c r="I432" s="146"/>
      <c r="J432" s="147" t="n">
        <f aca="false">J429+J296</f>
        <v>1122462.855</v>
      </c>
    </row>
    <row r="433" customFormat="false" ht="15" hidden="false" customHeight="false" outlineLevel="0" collapsed="false">
      <c r="F433" s="145"/>
    </row>
    <row r="434" customFormat="false" ht="15" hidden="false" customHeight="false" outlineLevel="0" collapsed="false">
      <c r="C434" s="1" t="s">
        <v>642</v>
      </c>
      <c r="F434" s="145"/>
    </row>
    <row r="435" customFormat="false" ht="15" hidden="false" customHeight="false" outlineLevel="0" collapsed="false">
      <c r="F435" s="145"/>
    </row>
    <row r="436" customFormat="false" ht="15" hidden="false" customHeight="false" outlineLevel="0" collapsed="false">
      <c r="C436" s="1" t="s">
        <v>643</v>
      </c>
      <c r="F436" s="145"/>
      <c r="I436" s="145" t="s">
        <v>644</v>
      </c>
      <c r="J436" s="1"/>
    </row>
    <row r="437" customFormat="false" ht="15" hidden="false" customHeight="false" outlineLevel="0" collapsed="false">
      <c r="C437" s="1" t="s">
        <v>645</v>
      </c>
      <c r="F437" s="145"/>
      <c r="H437" s="1" t="s">
        <v>646</v>
      </c>
      <c r="I437" s="145"/>
      <c r="J437" s="1"/>
    </row>
    <row r="438" customFormat="false" ht="15" hidden="false" customHeight="false" outlineLevel="0" collapsed="false">
      <c r="C438" s="1" t="s">
        <v>647</v>
      </c>
      <c r="F438" s="145"/>
      <c r="H438" s="1" t="s">
        <v>648</v>
      </c>
      <c r="I438" s="145"/>
      <c r="J438" s="1"/>
    </row>
    <row r="439" customFormat="false" ht="15" hidden="false" customHeight="false" outlineLevel="0" collapsed="false">
      <c r="F439" s="145"/>
    </row>
    <row r="440" customFormat="false" ht="15" hidden="false" customHeight="false" outlineLevel="0" collapsed="false">
      <c r="F440" s="145"/>
    </row>
    <row r="441" customFormat="false" ht="15" hidden="false" customHeight="false" outlineLevel="0" collapsed="false">
      <c r="C441" s="1" t="s">
        <v>643</v>
      </c>
      <c r="F441" s="145"/>
      <c r="H441" s="1" t="s">
        <v>649</v>
      </c>
    </row>
    <row r="442" customFormat="false" ht="15" hidden="false" customHeight="false" outlineLevel="0" collapsed="false">
      <c r="C442" s="1" t="s">
        <v>650</v>
      </c>
      <c r="F442" s="145"/>
      <c r="G442" s="1" t="s">
        <v>651</v>
      </c>
    </row>
    <row r="443" customFormat="false" ht="15" hidden="false" customHeight="false" outlineLevel="0" collapsed="false">
      <c r="C443" s="1" t="s">
        <v>652</v>
      </c>
      <c r="F443" s="145"/>
      <c r="G443" s="145"/>
      <c r="H443" s="1" t="s">
        <v>653</v>
      </c>
    </row>
    <row r="444" customFormat="false" ht="15" hidden="false" customHeight="false" outlineLevel="0" collapsed="false">
      <c r="F444" s="145"/>
    </row>
    <row r="445" customFormat="false" ht="15" hidden="false" customHeight="false" outlineLevel="0" collapsed="false">
      <c r="F445" s="145"/>
    </row>
    <row r="446" customFormat="false" ht="15" hidden="false" customHeight="false" outlineLevel="0" collapsed="false">
      <c r="F446" s="145"/>
    </row>
    <row r="447" customFormat="false" ht="15" hidden="false" customHeight="false" outlineLevel="0" collapsed="false">
      <c r="F447" s="145"/>
    </row>
    <row r="448" customFormat="false" ht="15" hidden="false" customHeight="false" outlineLevel="0" collapsed="false">
      <c r="F448" s="145"/>
    </row>
    <row r="449" customFormat="false" ht="15" hidden="false" customHeight="false" outlineLevel="0" collapsed="false">
      <c r="F449" s="145"/>
    </row>
    <row r="450" customFormat="false" ht="15" hidden="false" customHeight="false" outlineLevel="0" collapsed="false">
      <c r="F450" s="145"/>
    </row>
    <row r="451" customFormat="false" ht="15" hidden="false" customHeight="false" outlineLevel="0" collapsed="false">
      <c r="F451" s="145"/>
    </row>
    <row r="452" customFormat="false" ht="15" hidden="false" customHeight="false" outlineLevel="0" collapsed="false">
      <c r="F452" s="145"/>
    </row>
    <row r="453" customFormat="false" ht="15" hidden="false" customHeight="false" outlineLevel="0" collapsed="false">
      <c r="F453" s="145"/>
    </row>
    <row r="454" customFormat="false" ht="15" hidden="false" customHeight="false" outlineLevel="0" collapsed="false">
      <c r="F454" s="145"/>
    </row>
    <row r="455" customFormat="false" ht="15" hidden="false" customHeight="false" outlineLevel="0" collapsed="false">
      <c r="F455" s="145"/>
    </row>
    <row r="456" customFormat="false" ht="15" hidden="false" customHeight="false" outlineLevel="0" collapsed="false">
      <c r="F456" s="145"/>
    </row>
    <row r="457" customFormat="false" ht="15" hidden="false" customHeight="false" outlineLevel="0" collapsed="false">
      <c r="F457" s="145"/>
    </row>
    <row r="458" customFormat="false" ht="15" hidden="false" customHeight="false" outlineLevel="0" collapsed="false">
      <c r="F458" s="145"/>
    </row>
    <row r="459" customFormat="false" ht="15" hidden="false" customHeight="false" outlineLevel="0" collapsed="false">
      <c r="F459" s="145"/>
    </row>
    <row r="460" customFormat="false" ht="15" hidden="false" customHeight="false" outlineLevel="0" collapsed="false">
      <c r="F460" s="145"/>
    </row>
    <row r="461" customFormat="false" ht="15" hidden="false" customHeight="false" outlineLevel="0" collapsed="false">
      <c r="F461" s="145"/>
    </row>
    <row r="462" customFormat="false" ht="15" hidden="false" customHeight="false" outlineLevel="0" collapsed="false">
      <c r="F462" s="145"/>
    </row>
    <row r="463" customFormat="false" ht="15" hidden="false" customHeight="false" outlineLevel="0" collapsed="false">
      <c r="F463" s="145"/>
    </row>
    <row r="464" customFormat="false" ht="15" hidden="false" customHeight="false" outlineLevel="0" collapsed="false">
      <c r="F464" s="145"/>
    </row>
    <row r="465" customFormat="false" ht="15" hidden="false" customHeight="false" outlineLevel="0" collapsed="false">
      <c r="F465" s="145"/>
    </row>
    <row r="466" customFormat="false" ht="15" hidden="false" customHeight="false" outlineLevel="0" collapsed="false">
      <c r="F466" s="145"/>
    </row>
    <row r="467" customFormat="false" ht="15" hidden="false" customHeight="false" outlineLevel="0" collapsed="false">
      <c r="F467" s="145"/>
    </row>
    <row r="468" customFormat="false" ht="15" hidden="false" customHeight="false" outlineLevel="0" collapsed="false">
      <c r="F468" s="145"/>
    </row>
    <row r="469" customFormat="false" ht="15" hidden="false" customHeight="false" outlineLevel="0" collapsed="false">
      <c r="F469" s="145"/>
    </row>
    <row r="470" customFormat="false" ht="15" hidden="false" customHeight="false" outlineLevel="0" collapsed="false">
      <c r="F470" s="145"/>
    </row>
    <row r="471" customFormat="false" ht="15" hidden="false" customHeight="false" outlineLevel="0" collapsed="false">
      <c r="F471" s="145"/>
    </row>
    <row r="472" customFormat="false" ht="15" hidden="false" customHeight="false" outlineLevel="0" collapsed="false">
      <c r="F472" s="145"/>
    </row>
    <row r="473" customFormat="false" ht="15" hidden="false" customHeight="false" outlineLevel="0" collapsed="false">
      <c r="F473" s="145"/>
    </row>
    <row r="474" customFormat="false" ht="15" hidden="false" customHeight="false" outlineLevel="0" collapsed="false">
      <c r="F474" s="145"/>
    </row>
    <row r="475" customFormat="false" ht="15" hidden="false" customHeight="false" outlineLevel="0" collapsed="false">
      <c r="F475" s="145"/>
    </row>
    <row r="476" customFormat="false" ht="15" hidden="false" customHeight="false" outlineLevel="0" collapsed="false">
      <c r="F476" s="145"/>
    </row>
    <row r="477" customFormat="false" ht="15" hidden="false" customHeight="false" outlineLevel="0" collapsed="false">
      <c r="F477" s="145"/>
    </row>
    <row r="478" customFormat="false" ht="15" hidden="false" customHeight="false" outlineLevel="0" collapsed="false">
      <c r="F478" s="145"/>
    </row>
    <row r="479" customFormat="false" ht="15" hidden="false" customHeight="false" outlineLevel="0" collapsed="false">
      <c r="F479" s="145"/>
    </row>
    <row r="480" customFormat="false" ht="15" hidden="false" customHeight="false" outlineLevel="0" collapsed="false">
      <c r="F480" s="145"/>
    </row>
    <row r="481" customFormat="false" ht="15" hidden="false" customHeight="false" outlineLevel="0" collapsed="false">
      <c r="F481" s="145"/>
    </row>
    <row r="482" customFormat="false" ht="15" hidden="false" customHeight="false" outlineLevel="0" collapsed="false">
      <c r="F482" s="145"/>
    </row>
    <row r="483" customFormat="false" ht="15" hidden="false" customHeight="false" outlineLevel="0" collapsed="false">
      <c r="F483" s="145"/>
    </row>
    <row r="484" customFormat="false" ht="15" hidden="false" customHeight="false" outlineLevel="0" collapsed="false">
      <c r="F484" s="145"/>
    </row>
    <row r="485" customFormat="false" ht="15" hidden="false" customHeight="false" outlineLevel="0" collapsed="false">
      <c r="F485" s="145"/>
    </row>
    <row r="486" customFormat="false" ht="15" hidden="false" customHeight="false" outlineLevel="0" collapsed="false">
      <c r="F486" s="145"/>
    </row>
    <row r="487" customFormat="false" ht="15" hidden="false" customHeight="false" outlineLevel="0" collapsed="false">
      <c r="F487" s="145"/>
    </row>
    <row r="488" customFormat="false" ht="15" hidden="false" customHeight="false" outlineLevel="0" collapsed="false">
      <c r="F488" s="145"/>
    </row>
    <row r="489" customFormat="false" ht="15" hidden="false" customHeight="false" outlineLevel="0" collapsed="false">
      <c r="F489" s="145"/>
    </row>
    <row r="490" customFormat="false" ht="15" hidden="false" customHeight="false" outlineLevel="0" collapsed="false">
      <c r="F490" s="145"/>
    </row>
    <row r="491" customFormat="false" ht="15" hidden="false" customHeight="false" outlineLevel="0" collapsed="false">
      <c r="F491" s="145"/>
    </row>
    <row r="492" customFormat="false" ht="15" hidden="false" customHeight="false" outlineLevel="0" collapsed="false">
      <c r="F492" s="145"/>
    </row>
    <row r="493" customFormat="false" ht="15" hidden="false" customHeight="false" outlineLevel="0" collapsed="false">
      <c r="F493" s="145"/>
    </row>
    <row r="494" customFormat="false" ht="15" hidden="false" customHeight="false" outlineLevel="0" collapsed="false">
      <c r="F494" s="145"/>
    </row>
    <row r="495" customFormat="false" ht="15" hidden="false" customHeight="false" outlineLevel="0" collapsed="false">
      <c r="F495" s="145"/>
    </row>
    <row r="496" customFormat="false" ht="15" hidden="false" customHeight="false" outlineLevel="0" collapsed="false">
      <c r="F496" s="145"/>
    </row>
    <row r="497" customFormat="false" ht="15" hidden="false" customHeight="false" outlineLevel="0" collapsed="false">
      <c r="F497" s="145"/>
    </row>
    <row r="498" customFormat="false" ht="15" hidden="false" customHeight="false" outlineLevel="0" collapsed="false">
      <c r="F498" s="145"/>
    </row>
    <row r="499" customFormat="false" ht="15" hidden="false" customHeight="false" outlineLevel="0" collapsed="false">
      <c r="F499" s="145"/>
    </row>
    <row r="500" customFormat="false" ht="15" hidden="false" customHeight="false" outlineLevel="0" collapsed="false">
      <c r="F500" s="145"/>
    </row>
    <row r="501" customFormat="false" ht="15" hidden="false" customHeight="false" outlineLevel="0" collapsed="false">
      <c r="F501" s="145"/>
    </row>
    <row r="502" customFormat="false" ht="15" hidden="false" customHeight="false" outlineLevel="0" collapsed="false">
      <c r="F502" s="145"/>
    </row>
    <row r="503" customFormat="false" ht="15" hidden="false" customHeight="false" outlineLevel="0" collapsed="false">
      <c r="F503" s="145"/>
    </row>
    <row r="504" customFormat="false" ht="15" hidden="false" customHeight="false" outlineLevel="0" collapsed="false">
      <c r="F504" s="145"/>
    </row>
    <row r="505" customFormat="false" ht="15" hidden="false" customHeight="false" outlineLevel="0" collapsed="false">
      <c r="F505" s="145"/>
    </row>
    <row r="506" customFormat="false" ht="15" hidden="false" customHeight="false" outlineLevel="0" collapsed="false">
      <c r="F506" s="145"/>
    </row>
    <row r="507" customFormat="false" ht="15" hidden="false" customHeight="false" outlineLevel="0" collapsed="false">
      <c r="F507" s="145"/>
    </row>
    <row r="508" customFormat="false" ht="15" hidden="false" customHeight="false" outlineLevel="0" collapsed="false">
      <c r="F508" s="145"/>
    </row>
    <row r="509" customFormat="false" ht="15" hidden="false" customHeight="false" outlineLevel="0" collapsed="false">
      <c r="F509" s="145"/>
    </row>
    <row r="510" customFormat="false" ht="15" hidden="false" customHeight="false" outlineLevel="0" collapsed="false">
      <c r="F510" s="145"/>
    </row>
    <row r="511" customFormat="false" ht="15" hidden="false" customHeight="false" outlineLevel="0" collapsed="false">
      <c r="F511" s="145"/>
    </row>
    <row r="512" customFormat="false" ht="15" hidden="false" customHeight="false" outlineLevel="0" collapsed="false">
      <c r="F512" s="145"/>
    </row>
    <row r="513" customFormat="false" ht="15" hidden="false" customHeight="false" outlineLevel="0" collapsed="false">
      <c r="F513" s="145"/>
    </row>
    <row r="514" customFormat="false" ht="15" hidden="false" customHeight="false" outlineLevel="0" collapsed="false">
      <c r="F514" s="145"/>
    </row>
    <row r="515" customFormat="false" ht="15" hidden="false" customHeight="false" outlineLevel="0" collapsed="false">
      <c r="F515" s="145"/>
    </row>
    <row r="516" customFormat="false" ht="15" hidden="false" customHeight="false" outlineLevel="0" collapsed="false">
      <c r="F516" s="145"/>
    </row>
    <row r="517" customFormat="false" ht="15" hidden="false" customHeight="false" outlineLevel="0" collapsed="false">
      <c r="F517" s="145"/>
    </row>
    <row r="518" customFormat="false" ht="15" hidden="false" customHeight="false" outlineLevel="0" collapsed="false">
      <c r="F518" s="145"/>
    </row>
    <row r="519" customFormat="false" ht="15" hidden="false" customHeight="false" outlineLevel="0" collapsed="false">
      <c r="F519" s="145"/>
    </row>
    <row r="520" customFormat="false" ht="15" hidden="false" customHeight="false" outlineLevel="0" collapsed="false">
      <c r="F520" s="145"/>
    </row>
    <row r="521" customFormat="false" ht="15" hidden="false" customHeight="false" outlineLevel="0" collapsed="false">
      <c r="F521" s="145"/>
    </row>
    <row r="522" customFormat="false" ht="15" hidden="false" customHeight="false" outlineLevel="0" collapsed="false">
      <c r="F522" s="145"/>
    </row>
    <row r="523" customFormat="false" ht="15" hidden="false" customHeight="false" outlineLevel="0" collapsed="false">
      <c r="F523" s="145"/>
    </row>
    <row r="524" customFormat="false" ht="15" hidden="false" customHeight="false" outlineLevel="0" collapsed="false">
      <c r="F524" s="145"/>
    </row>
    <row r="525" customFormat="false" ht="15" hidden="false" customHeight="false" outlineLevel="0" collapsed="false">
      <c r="F525" s="145"/>
    </row>
    <row r="526" customFormat="false" ht="15" hidden="false" customHeight="false" outlineLevel="0" collapsed="false">
      <c r="F526" s="145"/>
    </row>
    <row r="527" customFormat="false" ht="15" hidden="false" customHeight="false" outlineLevel="0" collapsed="false">
      <c r="F527" s="145"/>
    </row>
    <row r="528" customFormat="false" ht="15" hidden="false" customHeight="false" outlineLevel="0" collapsed="false">
      <c r="F528" s="145"/>
    </row>
    <row r="529" customFormat="false" ht="15" hidden="false" customHeight="false" outlineLevel="0" collapsed="false">
      <c r="F529" s="145"/>
    </row>
    <row r="530" customFormat="false" ht="15" hidden="false" customHeight="false" outlineLevel="0" collapsed="false">
      <c r="F530" s="145"/>
    </row>
    <row r="531" customFormat="false" ht="15" hidden="false" customHeight="false" outlineLevel="0" collapsed="false">
      <c r="F531" s="145"/>
    </row>
    <row r="532" customFormat="false" ht="15" hidden="false" customHeight="false" outlineLevel="0" collapsed="false">
      <c r="F532" s="145"/>
    </row>
    <row r="533" customFormat="false" ht="15" hidden="false" customHeight="false" outlineLevel="0" collapsed="false">
      <c r="F533" s="145"/>
    </row>
    <row r="534" customFormat="false" ht="15" hidden="false" customHeight="false" outlineLevel="0" collapsed="false">
      <c r="F534" s="145"/>
    </row>
    <row r="535" customFormat="false" ht="15" hidden="false" customHeight="false" outlineLevel="0" collapsed="false">
      <c r="F535" s="145"/>
    </row>
    <row r="536" customFormat="false" ht="15" hidden="false" customHeight="false" outlineLevel="0" collapsed="false">
      <c r="F536" s="145"/>
    </row>
    <row r="537" customFormat="false" ht="15" hidden="false" customHeight="false" outlineLevel="0" collapsed="false">
      <c r="F537" s="145"/>
    </row>
    <row r="538" customFormat="false" ht="15" hidden="false" customHeight="false" outlineLevel="0" collapsed="false">
      <c r="F538" s="145"/>
    </row>
    <row r="539" customFormat="false" ht="15" hidden="false" customHeight="false" outlineLevel="0" collapsed="false">
      <c r="F539" s="145"/>
    </row>
    <row r="540" customFormat="false" ht="15" hidden="false" customHeight="false" outlineLevel="0" collapsed="false">
      <c r="F540" s="145"/>
    </row>
    <row r="541" customFormat="false" ht="15" hidden="false" customHeight="false" outlineLevel="0" collapsed="false">
      <c r="F541" s="145"/>
    </row>
    <row r="542" customFormat="false" ht="15" hidden="false" customHeight="false" outlineLevel="0" collapsed="false">
      <c r="F542" s="145"/>
    </row>
    <row r="543" customFormat="false" ht="15" hidden="false" customHeight="false" outlineLevel="0" collapsed="false">
      <c r="F543" s="145"/>
    </row>
    <row r="544" customFormat="false" ht="15" hidden="false" customHeight="false" outlineLevel="0" collapsed="false">
      <c r="F544" s="145"/>
    </row>
    <row r="545" customFormat="false" ht="15" hidden="false" customHeight="false" outlineLevel="0" collapsed="false">
      <c r="F545" s="145"/>
    </row>
    <row r="546" customFormat="false" ht="15" hidden="false" customHeight="false" outlineLevel="0" collapsed="false">
      <c r="F546" s="145"/>
    </row>
    <row r="547" customFormat="false" ht="15" hidden="false" customHeight="false" outlineLevel="0" collapsed="false">
      <c r="F547" s="145"/>
    </row>
    <row r="548" customFormat="false" ht="15" hidden="false" customHeight="false" outlineLevel="0" collapsed="false">
      <c r="F548" s="145"/>
    </row>
    <row r="549" customFormat="false" ht="15" hidden="false" customHeight="false" outlineLevel="0" collapsed="false">
      <c r="F549" s="145"/>
    </row>
    <row r="550" customFormat="false" ht="15" hidden="false" customHeight="false" outlineLevel="0" collapsed="false">
      <c r="F550" s="145"/>
    </row>
    <row r="551" customFormat="false" ht="15" hidden="false" customHeight="false" outlineLevel="0" collapsed="false">
      <c r="F551" s="145"/>
    </row>
    <row r="552" customFormat="false" ht="15" hidden="false" customHeight="false" outlineLevel="0" collapsed="false">
      <c r="F552" s="145"/>
    </row>
    <row r="553" customFormat="false" ht="15" hidden="false" customHeight="false" outlineLevel="0" collapsed="false">
      <c r="F553" s="145"/>
    </row>
    <row r="554" customFormat="false" ht="15" hidden="false" customHeight="false" outlineLevel="0" collapsed="false">
      <c r="F554" s="145"/>
    </row>
    <row r="555" customFormat="false" ht="15" hidden="false" customHeight="false" outlineLevel="0" collapsed="false">
      <c r="F555" s="145"/>
    </row>
    <row r="556" customFormat="false" ht="15" hidden="false" customHeight="false" outlineLevel="0" collapsed="false">
      <c r="F556" s="145"/>
    </row>
    <row r="557" customFormat="false" ht="15" hidden="false" customHeight="false" outlineLevel="0" collapsed="false">
      <c r="F557" s="145"/>
    </row>
    <row r="558" customFormat="false" ht="15" hidden="false" customHeight="false" outlineLevel="0" collapsed="false">
      <c r="F558" s="145"/>
    </row>
    <row r="559" customFormat="false" ht="15" hidden="false" customHeight="false" outlineLevel="0" collapsed="false">
      <c r="F559" s="145"/>
    </row>
    <row r="560" customFormat="false" ht="15" hidden="false" customHeight="false" outlineLevel="0" collapsed="false">
      <c r="F560" s="145"/>
    </row>
    <row r="561" customFormat="false" ht="15" hidden="false" customHeight="false" outlineLevel="0" collapsed="false">
      <c r="F561" s="145"/>
    </row>
    <row r="562" customFormat="false" ht="15" hidden="false" customHeight="false" outlineLevel="0" collapsed="false">
      <c r="F562" s="145"/>
    </row>
    <row r="563" customFormat="false" ht="15" hidden="false" customHeight="false" outlineLevel="0" collapsed="false">
      <c r="F563" s="145"/>
    </row>
    <row r="564" customFormat="false" ht="15" hidden="false" customHeight="false" outlineLevel="0" collapsed="false">
      <c r="F564" s="145"/>
    </row>
    <row r="565" customFormat="false" ht="15" hidden="false" customHeight="false" outlineLevel="0" collapsed="false">
      <c r="F565" s="145"/>
    </row>
    <row r="566" customFormat="false" ht="15" hidden="false" customHeight="false" outlineLevel="0" collapsed="false">
      <c r="F566" s="145"/>
    </row>
    <row r="567" customFormat="false" ht="15" hidden="false" customHeight="false" outlineLevel="0" collapsed="false">
      <c r="F567" s="145"/>
    </row>
    <row r="568" customFormat="false" ht="15" hidden="false" customHeight="false" outlineLevel="0" collapsed="false">
      <c r="F568" s="145"/>
    </row>
    <row r="569" customFormat="false" ht="15" hidden="false" customHeight="false" outlineLevel="0" collapsed="false">
      <c r="F569" s="145"/>
    </row>
    <row r="570" customFormat="false" ht="15" hidden="false" customHeight="false" outlineLevel="0" collapsed="false">
      <c r="F570" s="145"/>
    </row>
    <row r="571" customFormat="false" ht="15" hidden="false" customHeight="false" outlineLevel="0" collapsed="false">
      <c r="F571" s="145"/>
    </row>
    <row r="572" customFormat="false" ht="15" hidden="false" customHeight="false" outlineLevel="0" collapsed="false">
      <c r="F572" s="145"/>
    </row>
    <row r="573" customFormat="false" ht="15" hidden="false" customHeight="false" outlineLevel="0" collapsed="false">
      <c r="F573" s="145"/>
    </row>
    <row r="574" customFormat="false" ht="15" hidden="false" customHeight="false" outlineLevel="0" collapsed="false">
      <c r="D574" s="148"/>
      <c r="F574" s="145"/>
    </row>
    <row r="575" customFormat="false" ht="15" hidden="false" customHeight="false" outlineLevel="0" collapsed="false">
      <c r="F575" s="145"/>
    </row>
    <row r="576" customFormat="false" ht="15" hidden="false" customHeight="false" outlineLevel="0" collapsed="false">
      <c r="F576" s="145"/>
    </row>
    <row r="577" customFormat="false" ht="15" hidden="false" customHeight="false" outlineLevel="0" collapsed="false">
      <c r="F577" s="145"/>
    </row>
    <row r="578" customFormat="false" ht="15" hidden="false" customHeight="false" outlineLevel="0" collapsed="false">
      <c r="F578" s="145"/>
    </row>
    <row r="579" customFormat="false" ht="15" hidden="false" customHeight="false" outlineLevel="0" collapsed="false">
      <c r="F579" s="145"/>
    </row>
    <row r="580" customFormat="false" ht="15" hidden="false" customHeight="false" outlineLevel="0" collapsed="false">
      <c r="F580" s="145"/>
    </row>
    <row r="581" customFormat="false" ht="15" hidden="false" customHeight="false" outlineLevel="0" collapsed="false">
      <c r="F581" s="145"/>
    </row>
    <row r="582" customFormat="false" ht="15" hidden="false" customHeight="false" outlineLevel="0" collapsed="false">
      <c r="F582" s="145"/>
    </row>
    <row r="583" customFormat="false" ht="15" hidden="false" customHeight="false" outlineLevel="0" collapsed="false">
      <c r="F583" s="145"/>
    </row>
    <row r="584" customFormat="false" ht="15" hidden="false" customHeight="false" outlineLevel="0" collapsed="false">
      <c r="F584" s="145"/>
    </row>
    <row r="585" customFormat="false" ht="15" hidden="false" customHeight="false" outlineLevel="0" collapsed="false">
      <c r="F585" s="145"/>
    </row>
    <row r="586" customFormat="false" ht="15" hidden="false" customHeight="false" outlineLevel="0" collapsed="false">
      <c r="F586" s="145"/>
    </row>
    <row r="587" customFormat="false" ht="15" hidden="false" customHeight="false" outlineLevel="0" collapsed="false">
      <c r="F587" s="145"/>
    </row>
    <row r="588" customFormat="false" ht="15" hidden="false" customHeight="false" outlineLevel="0" collapsed="false">
      <c r="F588" s="145"/>
    </row>
    <row r="589" customFormat="false" ht="15" hidden="false" customHeight="false" outlineLevel="0" collapsed="false">
      <c r="F589" s="145"/>
    </row>
    <row r="590" customFormat="false" ht="15" hidden="false" customHeight="false" outlineLevel="0" collapsed="false">
      <c r="F590" s="145"/>
    </row>
    <row r="591" customFormat="false" ht="15" hidden="false" customHeight="false" outlineLevel="0" collapsed="false">
      <c r="F591" s="145"/>
    </row>
    <row r="592" customFormat="false" ht="15" hidden="false" customHeight="false" outlineLevel="0" collapsed="false">
      <c r="F592" s="145"/>
    </row>
    <row r="593" customFormat="false" ht="15" hidden="false" customHeight="false" outlineLevel="0" collapsed="false">
      <c r="F593" s="145"/>
    </row>
    <row r="594" customFormat="false" ht="15" hidden="false" customHeight="false" outlineLevel="0" collapsed="false">
      <c r="F594" s="145"/>
    </row>
    <row r="595" customFormat="false" ht="15" hidden="false" customHeight="false" outlineLevel="0" collapsed="false">
      <c r="F595" s="145"/>
    </row>
    <row r="596" customFormat="false" ht="15" hidden="false" customHeight="false" outlineLevel="0" collapsed="false">
      <c r="F596" s="145"/>
    </row>
    <row r="597" customFormat="false" ht="15" hidden="false" customHeight="false" outlineLevel="0" collapsed="false">
      <c r="F597" s="145"/>
    </row>
    <row r="598" customFormat="false" ht="15" hidden="false" customHeight="false" outlineLevel="0" collapsed="false">
      <c r="F598" s="145"/>
    </row>
    <row r="599" customFormat="false" ht="15" hidden="false" customHeight="false" outlineLevel="0" collapsed="false">
      <c r="F599" s="145"/>
    </row>
    <row r="600" customFormat="false" ht="15" hidden="false" customHeight="false" outlineLevel="0" collapsed="false">
      <c r="F600" s="145"/>
    </row>
    <row r="601" customFormat="false" ht="15" hidden="false" customHeight="true" outlineLevel="0" collapsed="false">
      <c r="F601" s="145"/>
    </row>
    <row r="602" customFormat="false" ht="15" hidden="false" customHeight="false" outlineLevel="0" collapsed="false">
      <c r="F602" s="145"/>
    </row>
    <row r="603" customFormat="false" ht="15" hidden="false" customHeight="false" outlineLevel="0" collapsed="false">
      <c r="F603" s="145"/>
    </row>
    <row r="604" customFormat="false" ht="15" hidden="false" customHeight="false" outlineLevel="0" collapsed="false">
      <c r="F604" s="145"/>
    </row>
    <row r="605" customFormat="false" ht="15" hidden="false" customHeight="false" outlineLevel="0" collapsed="false">
      <c r="F605" s="145"/>
    </row>
    <row r="606" customFormat="false" ht="15" hidden="false" customHeight="true" outlineLevel="0" collapsed="false">
      <c r="F606" s="145"/>
    </row>
    <row r="607" customFormat="false" ht="15" hidden="false" customHeight="false" outlineLevel="0" collapsed="false">
      <c r="F607" s="145"/>
    </row>
    <row r="608" customFormat="false" ht="15" hidden="false" customHeight="false" outlineLevel="0" collapsed="false">
      <c r="F608" s="145"/>
    </row>
    <row r="609" customFormat="false" ht="15" hidden="false" customHeight="false" outlineLevel="0" collapsed="false">
      <c r="F609" s="145"/>
    </row>
    <row r="610" customFormat="false" ht="15" hidden="false" customHeight="false" outlineLevel="0" collapsed="false">
      <c r="F610" s="145"/>
    </row>
    <row r="611" customFormat="false" ht="15" hidden="false" customHeight="false" outlineLevel="0" collapsed="false">
      <c r="F611" s="145"/>
    </row>
    <row r="612" customFormat="false" ht="15" hidden="false" customHeight="false" outlineLevel="0" collapsed="false">
      <c r="F612" s="145"/>
    </row>
    <row r="613" customFormat="false" ht="15" hidden="false" customHeight="false" outlineLevel="0" collapsed="false">
      <c r="F613" s="145"/>
    </row>
    <row r="614" customFormat="false" ht="15" hidden="false" customHeight="false" outlineLevel="0" collapsed="false">
      <c r="F614" s="145"/>
    </row>
    <row r="615" customFormat="false" ht="15" hidden="false" customHeight="false" outlineLevel="0" collapsed="false">
      <c r="F615" s="145"/>
    </row>
    <row r="616" customFormat="false" ht="15" hidden="false" customHeight="false" outlineLevel="0" collapsed="false">
      <c r="F616" s="145"/>
    </row>
    <row r="617" customFormat="false" ht="20.25" hidden="false" customHeight="true" outlineLevel="0" collapsed="false">
      <c r="F617" s="145"/>
    </row>
    <row r="618" customFormat="false" ht="15" hidden="false" customHeight="false" outlineLevel="0" collapsed="false">
      <c r="F618" s="145"/>
    </row>
    <row r="619" customFormat="false" ht="15" hidden="false" customHeight="false" outlineLevel="0" collapsed="false">
      <c r="F619" s="145"/>
    </row>
    <row r="620" customFormat="false" ht="15" hidden="false" customHeight="false" outlineLevel="0" collapsed="false">
      <c r="F620" s="145"/>
    </row>
    <row r="621" customFormat="false" ht="15" hidden="false" customHeight="false" outlineLevel="0" collapsed="false">
      <c r="F621" s="145"/>
    </row>
    <row r="622" customFormat="false" ht="15" hidden="false" customHeight="false" outlineLevel="0" collapsed="false">
      <c r="F622" s="145"/>
    </row>
    <row r="623" customFormat="false" ht="15" hidden="false" customHeight="false" outlineLevel="0" collapsed="false">
      <c r="F623" s="145"/>
    </row>
    <row r="624" customFormat="false" ht="15" hidden="false" customHeight="false" outlineLevel="0" collapsed="false">
      <c r="F624" s="145"/>
    </row>
    <row r="625" customFormat="false" ht="48.75" hidden="false" customHeight="true" outlineLevel="0" collapsed="false">
      <c r="F625" s="145"/>
    </row>
    <row r="626" customFormat="false" ht="15" hidden="false" customHeight="false" outlineLevel="0" collapsed="false">
      <c r="F626" s="145"/>
    </row>
    <row r="627" customFormat="false" ht="15" hidden="false" customHeight="false" outlineLevel="0" collapsed="false">
      <c r="F627" s="145"/>
    </row>
    <row r="628" customFormat="false" ht="15" hidden="false" customHeight="false" outlineLevel="0" collapsed="false">
      <c r="F628" s="145"/>
    </row>
    <row r="629" customFormat="false" ht="42.75" hidden="false" customHeight="true" outlineLevel="0" collapsed="false">
      <c r="F629" s="145"/>
    </row>
    <row r="630" customFormat="false" ht="45" hidden="false" customHeight="true" outlineLevel="0" collapsed="false">
      <c r="F630" s="145"/>
    </row>
    <row r="631" customFormat="false" ht="15" hidden="false" customHeight="false" outlineLevel="0" collapsed="false">
      <c r="F631" s="145"/>
    </row>
    <row r="632" customFormat="false" ht="15" hidden="false" customHeight="false" outlineLevel="0" collapsed="false">
      <c r="F632" s="145"/>
    </row>
    <row r="633" customFormat="false" ht="15" hidden="false" customHeight="false" outlineLevel="0" collapsed="false">
      <c r="F633" s="145"/>
    </row>
    <row r="634" customFormat="false" ht="54" hidden="false" customHeight="true" outlineLevel="0" collapsed="false">
      <c r="F634" s="145"/>
    </row>
    <row r="635" customFormat="false" ht="36" hidden="false" customHeight="true" outlineLevel="0" collapsed="false">
      <c r="F635" s="145"/>
    </row>
    <row r="636" customFormat="false" ht="15" hidden="false" customHeight="false" outlineLevel="0" collapsed="false">
      <c r="F636" s="145"/>
    </row>
    <row r="637" customFormat="false" ht="15" hidden="false" customHeight="false" outlineLevel="0" collapsed="false">
      <c r="F637" s="145"/>
    </row>
    <row r="638" customFormat="false" ht="15" hidden="false" customHeight="false" outlineLevel="0" collapsed="false">
      <c r="F638" s="145"/>
    </row>
    <row r="639" customFormat="false" ht="15" hidden="false" customHeight="false" outlineLevel="0" collapsed="false">
      <c r="F639" s="145"/>
    </row>
    <row r="640" customFormat="false" ht="53.25" hidden="false" customHeight="true" outlineLevel="0" collapsed="false">
      <c r="F640" s="145"/>
    </row>
    <row r="641" customFormat="false" ht="15" hidden="false" customHeight="false" outlineLevel="0" collapsed="false">
      <c r="F641" s="145"/>
    </row>
    <row r="642" customFormat="false" ht="15" hidden="false" customHeight="false" outlineLevel="0" collapsed="false">
      <c r="F642" s="145"/>
    </row>
    <row r="643" customFormat="false" ht="53.25" hidden="false" customHeight="true" outlineLevel="0" collapsed="false">
      <c r="F643" s="145"/>
    </row>
    <row r="644" customFormat="false" ht="15" hidden="false" customHeight="false" outlineLevel="0" collapsed="false">
      <c r="F644" s="145"/>
    </row>
    <row r="645" customFormat="false" ht="15" hidden="false" customHeight="false" outlineLevel="0" collapsed="false">
      <c r="F645" s="145"/>
    </row>
    <row r="646" customFormat="false" ht="15" hidden="false" customHeight="false" outlineLevel="0" collapsed="false">
      <c r="F646" s="145"/>
    </row>
    <row r="647" customFormat="false" ht="15" hidden="false" customHeight="false" outlineLevel="0" collapsed="false">
      <c r="F647" s="145"/>
    </row>
    <row r="648" customFormat="false" ht="15" hidden="false" customHeight="false" outlineLevel="0" collapsed="false">
      <c r="F648" s="145"/>
    </row>
    <row r="649" customFormat="false" ht="15" hidden="false" customHeight="false" outlineLevel="0" collapsed="false">
      <c r="F649" s="145"/>
    </row>
    <row r="650" customFormat="false" ht="15" hidden="false" customHeight="false" outlineLevel="0" collapsed="false">
      <c r="F650" s="145"/>
    </row>
    <row r="651" customFormat="false" ht="15" hidden="false" customHeight="false" outlineLevel="0" collapsed="false">
      <c r="F651" s="145"/>
    </row>
    <row r="652" customFormat="false" ht="83.25" hidden="false" customHeight="true" outlineLevel="0" collapsed="false">
      <c r="F652" s="145"/>
    </row>
    <row r="653" customFormat="false" ht="15" hidden="false" customHeight="false" outlineLevel="0" collapsed="false">
      <c r="F653" s="145"/>
    </row>
    <row r="654" customFormat="false" ht="15" hidden="false" customHeight="false" outlineLevel="0" collapsed="false">
      <c r="F654" s="145"/>
    </row>
    <row r="655" customFormat="false" ht="15" hidden="false" customHeight="false" outlineLevel="0" collapsed="false">
      <c r="F655" s="145"/>
    </row>
    <row r="656" customFormat="false" ht="45.75" hidden="false" customHeight="true" outlineLevel="0" collapsed="false">
      <c r="F656" s="145"/>
    </row>
    <row r="657" customFormat="false" ht="45" hidden="false" customHeight="true" outlineLevel="0" collapsed="false">
      <c r="F657" s="145"/>
    </row>
    <row r="658" customFormat="false" ht="15" hidden="false" customHeight="false" outlineLevel="0" collapsed="false">
      <c r="F658" s="145"/>
    </row>
    <row r="659" customFormat="false" ht="15" hidden="false" customHeight="false" outlineLevel="0" collapsed="false">
      <c r="F659" s="145"/>
    </row>
    <row r="660" customFormat="false" ht="15" hidden="false" customHeight="false" outlineLevel="0" collapsed="false">
      <c r="F660" s="145"/>
    </row>
    <row r="661" customFormat="false" ht="15" hidden="false" customHeight="false" outlineLevel="0" collapsed="false">
      <c r="F661" s="145"/>
    </row>
    <row r="662" customFormat="false" ht="15" hidden="false" customHeight="false" outlineLevel="0" collapsed="false">
      <c r="F662" s="145"/>
    </row>
    <row r="663" customFormat="false" ht="15" hidden="false" customHeight="false" outlineLevel="0" collapsed="false">
      <c r="F663" s="145"/>
    </row>
    <row r="664" customFormat="false" ht="15" hidden="false" customHeight="false" outlineLevel="0" collapsed="false">
      <c r="F664" s="145"/>
    </row>
    <row r="665" customFormat="false" ht="15" hidden="false" customHeight="false" outlineLevel="0" collapsed="false">
      <c r="F665" s="145"/>
    </row>
    <row r="666" customFormat="false" ht="15" hidden="false" customHeight="false" outlineLevel="0" collapsed="false">
      <c r="F666" s="145"/>
    </row>
    <row r="667" customFormat="false" ht="15" hidden="false" customHeight="false" outlineLevel="0" collapsed="false">
      <c r="F667" s="145"/>
    </row>
    <row r="668" customFormat="false" ht="15" hidden="false" customHeight="false" outlineLevel="0" collapsed="false">
      <c r="F668" s="145"/>
    </row>
    <row r="669" customFormat="false" ht="15" hidden="false" customHeight="false" outlineLevel="0" collapsed="false">
      <c r="F669" s="145"/>
    </row>
    <row r="670" customFormat="false" ht="15" hidden="false" customHeight="false" outlineLevel="0" collapsed="false">
      <c r="F670" s="145"/>
    </row>
    <row r="671" customFormat="false" ht="15" hidden="false" customHeight="false" outlineLevel="0" collapsed="false">
      <c r="F671" s="145"/>
    </row>
    <row r="672" customFormat="false" ht="15" hidden="false" customHeight="false" outlineLevel="0" collapsed="false">
      <c r="F672" s="145"/>
    </row>
    <row r="673" customFormat="false" ht="15" hidden="false" customHeight="false" outlineLevel="0" collapsed="false">
      <c r="F673" s="145"/>
    </row>
    <row r="674" customFormat="false" ht="15" hidden="false" customHeight="false" outlineLevel="0" collapsed="false">
      <c r="F674" s="145"/>
    </row>
    <row r="675" customFormat="false" ht="15" hidden="false" customHeight="false" outlineLevel="0" collapsed="false">
      <c r="F675" s="145"/>
    </row>
    <row r="676" customFormat="false" ht="15" hidden="false" customHeight="false" outlineLevel="0" collapsed="false">
      <c r="F676" s="145"/>
    </row>
    <row r="677" customFormat="false" ht="15" hidden="false" customHeight="false" outlineLevel="0" collapsed="false">
      <c r="F677" s="145"/>
    </row>
    <row r="678" customFormat="false" ht="15" hidden="false" customHeight="false" outlineLevel="0" collapsed="false">
      <c r="F678" s="145"/>
    </row>
    <row r="679" customFormat="false" ht="15" hidden="false" customHeight="false" outlineLevel="0" collapsed="false">
      <c r="F679" s="145"/>
    </row>
    <row r="680" customFormat="false" ht="15" hidden="false" customHeight="false" outlineLevel="0" collapsed="false">
      <c r="F680" s="145"/>
    </row>
    <row r="681" customFormat="false" ht="15" hidden="false" customHeight="false" outlineLevel="0" collapsed="false">
      <c r="F681" s="145"/>
    </row>
    <row r="682" customFormat="false" ht="15" hidden="false" customHeight="false" outlineLevel="0" collapsed="false">
      <c r="F682" s="145"/>
    </row>
    <row r="683" customFormat="false" ht="37.5" hidden="false" customHeight="true" outlineLevel="0" collapsed="false">
      <c r="F683" s="145"/>
    </row>
    <row r="684" customFormat="false" ht="15" hidden="false" customHeight="false" outlineLevel="0" collapsed="false">
      <c r="F684" s="145"/>
    </row>
    <row r="685" customFormat="false" ht="15" hidden="false" customHeight="false" outlineLevel="0" collapsed="false">
      <c r="F685" s="145"/>
    </row>
    <row r="686" customFormat="false" ht="15" hidden="false" customHeight="false" outlineLevel="0" collapsed="false">
      <c r="F686" s="145"/>
    </row>
    <row r="687" customFormat="false" ht="15" hidden="false" customHeight="false" outlineLevel="0" collapsed="false">
      <c r="F687" s="145"/>
    </row>
    <row r="688" customFormat="false" ht="15" hidden="false" customHeight="false" outlineLevel="0" collapsed="false">
      <c r="F688" s="145"/>
    </row>
    <row r="689" customFormat="false" ht="15" hidden="false" customHeight="false" outlineLevel="0" collapsed="false">
      <c r="F689" s="145"/>
    </row>
    <row r="690" customFormat="false" ht="15" hidden="false" customHeight="false" outlineLevel="0" collapsed="false">
      <c r="F690" s="145"/>
    </row>
    <row r="691" customFormat="false" ht="15" hidden="false" customHeight="false" outlineLevel="0" collapsed="false">
      <c r="F691" s="145"/>
    </row>
    <row r="692" customFormat="false" ht="15" hidden="false" customHeight="false" outlineLevel="0" collapsed="false">
      <c r="F692" s="145"/>
    </row>
    <row r="693" customFormat="false" ht="15" hidden="false" customHeight="false" outlineLevel="0" collapsed="false">
      <c r="F693" s="145"/>
    </row>
    <row r="694" customFormat="false" ht="15" hidden="false" customHeight="false" outlineLevel="0" collapsed="false">
      <c r="F694" s="145"/>
    </row>
    <row r="695" customFormat="false" ht="15" hidden="false" customHeight="false" outlineLevel="0" collapsed="false">
      <c r="F695" s="145"/>
    </row>
    <row r="696" customFormat="false" ht="15" hidden="false" customHeight="false" outlineLevel="0" collapsed="false">
      <c r="F696" s="145"/>
    </row>
    <row r="697" customFormat="false" ht="15" hidden="false" customHeight="false" outlineLevel="0" collapsed="false">
      <c r="F697" s="145"/>
    </row>
    <row r="698" customFormat="false" ht="15" hidden="false" customHeight="false" outlineLevel="0" collapsed="false">
      <c r="F698" s="145"/>
    </row>
    <row r="699" customFormat="false" ht="15" hidden="false" customHeight="false" outlineLevel="0" collapsed="false">
      <c r="F699" s="145"/>
    </row>
    <row r="700" customFormat="false" ht="15" hidden="false" customHeight="false" outlineLevel="0" collapsed="false">
      <c r="F700" s="145"/>
    </row>
    <row r="701" customFormat="false" ht="15" hidden="false" customHeight="false" outlineLevel="0" collapsed="false">
      <c r="F701" s="145"/>
    </row>
    <row r="702" customFormat="false" ht="15" hidden="false" customHeight="false" outlineLevel="0" collapsed="false">
      <c r="F702" s="145"/>
    </row>
    <row r="703" customFormat="false" ht="15" hidden="false" customHeight="false" outlineLevel="0" collapsed="false">
      <c r="F703" s="145"/>
    </row>
    <row r="704" customFormat="false" ht="15" hidden="false" customHeight="false" outlineLevel="0" collapsed="false">
      <c r="F704" s="145"/>
    </row>
    <row r="705" customFormat="false" ht="80.25" hidden="false" customHeight="true" outlineLevel="0" collapsed="false">
      <c r="F705" s="145"/>
    </row>
    <row r="706" customFormat="false" ht="84" hidden="false" customHeight="true" outlineLevel="0" collapsed="false">
      <c r="F706" s="145"/>
    </row>
    <row r="707" customFormat="false" ht="60" hidden="false" customHeight="true" outlineLevel="0" collapsed="false">
      <c r="F707" s="145"/>
    </row>
    <row r="708" customFormat="false" ht="15" hidden="false" customHeight="false" outlineLevel="0" collapsed="false">
      <c r="F708" s="145"/>
    </row>
    <row r="709" customFormat="false" ht="15" hidden="false" customHeight="false" outlineLevel="0" collapsed="false">
      <c r="F709" s="145"/>
    </row>
    <row r="710" customFormat="false" ht="15" hidden="false" customHeight="false" outlineLevel="0" collapsed="false">
      <c r="F710" s="145"/>
    </row>
    <row r="711" customFormat="false" ht="15" hidden="false" customHeight="false" outlineLevel="0" collapsed="false">
      <c r="F711" s="145"/>
    </row>
    <row r="712" customFormat="false" ht="15" hidden="false" customHeight="false" outlineLevel="0" collapsed="false">
      <c r="F712" s="145"/>
    </row>
    <row r="713" customFormat="false" ht="15" hidden="false" customHeight="false" outlineLevel="0" collapsed="false">
      <c r="F713" s="145"/>
    </row>
    <row r="714" customFormat="false" ht="15" hidden="false" customHeight="false" outlineLevel="0" collapsed="false">
      <c r="F714" s="145"/>
    </row>
    <row r="715" customFormat="false" ht="15" hidden="false" customHeight="false" outlineLevel="0" collapsed="false">
      <c r="F715" s="145"/>
    </row>
    <row r="716" customFormat="false" ht="15" hidden="false" customHeight="false" outlineLevel="0" collapsed="false">
      <c r="F716" s="145"/>
    </row>
    <row r="717" customFormat="false" ht="15" hidden="false" customHeight="false" outlineLevel="0" collapsed="false">
      <c r="F717" s="145"/>
    </row>
    <row r="718" customFormat="false" ht="15" hidden="false" customHeight="false" outlineLevel="0" collapsed="false">
      <c r="F718" s="145"/>
    </row>
    <row r="719" customFormat="false" ht="15" hidden="false" customHeight="false" outlineLevel="0" collapsed="false">
      <c r="F719" s="145"/>
    </row>
    <row r="720" customFormat="false" ht="15" hidden="false" customHeight="false" outlineLevel="0" collapsed="false">
      <c r="F720" s="145"/>
    </row>
    <row r="721" customFormat="false" ht="15" hidden="false" customHeight="false" outlineLevel="0" collapsed="false">
      <c r="F721" s="145"/>
    </row>
    <row r="722" customFormat="false" ht="15" hidden="false" customHeight="false" outlineLevel="0" collapsed="false">
      <c r="F722" s="145"/>
    </row>
    <row r="723" customFormat="false" ht="15" hidden="false" customHeight="false" outlineLevel="0" collapsed="false">
      <c r="F723" s="145"/>
    </row>
    <row r="724" customFormat="false" ht="15" hidden="false" customHeight="false" outlineLevel="0" collapsed="false">
      <c r="F724" s="145"/>
    </row>
    <row r="725" customFormat="false" ht="15" hidden="false" customHeight="false" outlineLevel="0" collapsed="false">
      <c r="F725" s="145"/>
    </row>
    <row r="726" customFormat="false" ht="15" hidden="false" customHeight="false" outlineLevel="0" collapsed="false">
      <c r="F726" s="145"/>
    </row>
    <row r="727" customFormat="false" ht="15" hidden="false" customHeight="false" outlineLevel="0" collapsed="false">
      <c r="F727" s="145"/>
    </row>
    <row r="728" customFormat="false" ht="15" hidden="false" customHeight="false" outlineLevel="0" collapsed="false">
      <c r="F728" s="145"/>
    </row>
    <row r="729" customFormat="false" ht="15" hidden="false" customHeight="false" outlineLevel="0" collapsed="false">
      <c r="F729" s="145"/>
    </row>
    <row r="730" customFormat="false" ht="15" hidden="false" customHeight="false" outlineLevel="0" collapsed="false">
      <c r="F730" s="145"/>
    </row>
    <row r="731" customFormat="false" ht="15" hidden="false" customHeight="false" outlineLevel="0" collapsed="false">
      <c r="F731" s="145"/>
    </row>
    <row r="732" customFormat="false" ht="15" hidden="false" customHeight="false" outlineLevel="0" collapsed="false">
      <c r="F732" s="145"/>
    </row>
    <row r="733" customFormat="false" ht="15" hidden="false" customHeight="false" outlineLevel="0" collapsed="false">
      <c r="F733" s="145"/>
    </row>
    <row r="734" customFormat="false" ht="15" hidden="false" customHeight="false" outlineLevel="0" collapsed="false">
      <c r="F734" s="145"/>
    </row>
    <row r="735" customFormat="false" ht="15" hidden="false" customHeight="false" outlineLevel="0" collapsed="false">
      <c r="F735" s="145"/>
    </row>
    <row r="736" customFormat="false" ht="15" hidden="false" customHeight="false" outlineLevel="0" collapsed="false">
      <c r="F736" s="145"/>
    </row>
    <row r="737" customFormat="false" ht="15" hidden="false" customHeight="false" outlineLevel="0" collapsed="false">
      <c r="F737" s="145"/>
    </row>
    <row r="738" customFormat="false" ht="15" hidden="false" customHeight="false" outlineLevel="0" collapsed="false">
      <c r="F738" s="145"/>
    </row>
    <row r="739" customFormat="false" ht="15" hidden="false" customHeight="false" outlineLevel="0" collapsed="false">
      <c r="F739" s="145"/>
    </row>
    <row r="740" customFormat="false" ht="15" hidden="false" customHeight="false" outlineLevel="0" collapsed="false">
      <c r="F740" s="145"/>
    </row>
    <row r="741" customFormat="false" ht="15" hidden="false" customHeight="false" outlineLevel="0" collapsed="false">
      <c r="F741" s="145"/>
    </row>
    <row r="742" customFormat="false" ht="15" hidden="false" customHeight="false" outlineLevel="0" collapsed="false">
      <c r="F742" s="145"/>
    </row>
    <row r="743" customFormat="false" ht="15" hidden="false" customHeight="false" outlineLevel="0" collapsed="false">
      <c r="F743" s="145"/>
    </row>
    <row r="744" customFormat="false" ht="15" hidden="false" customHeight="false" outlineLevel="0" collapsed="false">
      <c r="F744" s="145"/>
    </row>
    <row r="745" customFormat="false" ht="15" hidden="false" customHeight="false" outlineLevel="0" collapsed="false">
      <c r="F745" s="145"/>
    </row>
    <row r="746" customFormat="false" ht="15" hidden="false" customHeight="false" outlineLevel="0" collapsed="false">
      <c r="F746" s="145"/>
    </row>
    <row r="747" customFormat="false" ht="15" hidden="false" customHeight="false" outlineLevel="0" collapsed="false">
      <c r="F747" s="145"/>
    </row>
    <row r="748" customFormat="false" ht="15" hidden="false" customHeight="false" outlineLevel="0" collapsed="false">
      <c r="F748" s="145"/>
    </row>
    <row r="749" customFormat="false" ht="15" hidden="false" customHeight="false" outlineLevel="0" collapsed="false">
      <c r="F749" s="145"/>
    </row>
    <row r="750" customFormat="false" ht="15" hidden="false" customHeight="false" outlineLevel="0" collapsed="false">
      <c r="F750" s="145"/>
    </row>
    <row r="751" customFormat="false" ht="15" hidden="false" customHeight="false" outlineLevel="0" collapsed="false">
      <c r="F751" s="145"/>
    </row>
    <row r="752" customFormat="false" ht="15" hidden="false" customHeight="false" outlineLevel="0" collapsed="false">
      <c r="F752" s="145"/>
    </row>
    <row r="753" customFormat="false" ht="15" hidden="false" customHeight="false" outlineLevel="0" collapsed="false">
      <c r="F753" s="145"/>
    </row>
    <row r="754" customFormat="false" ht="15" hidden="false" customHeight="false" outlineLevel="0" collapsed="false">
      <c r="F754" s="145"/>
    </row>
    <row r="755" customFormat="false" ht="15" hidden="false" customHeight="false" outlineLevel="0" collapsed="false">
      <c r="F755" s="145"/>
    </row>
    <row r="756" customFormat="false" ht="15" hidden="false" customHeight="false" outlineLevel="0" collapsed="false">
      <c r="F756" s="145"/>
    </row>
    <row r="757" customFormat="false" ht="15" hidden="false" customHeight="false" outlineLevel="0" collapsed="false">
      <c r="F757" s="145"/>
    </row>
    <row r="758" customFormat="false" ht="15" hidden="false" customHeight="false" outlineLevel="0" collapsed="false">
      <c r="F758" s="145"/>
    </row>
    <row r="759" customFormat="false" ht="15" hidden="false" customHeight="false" outlineLevel="0" collapsed="false">
      <c r="F759" s="145"/>
    </row>
    <row r="760" customFormat="false" ht="15" hidden="false" customHeight="false" outlineLevel="0" collapsed="false">
      <c r="F760" s="145"/>
    </row>
    <row r="761" customFormat="false" ht="15" hidden="false" customHeight="false" outlineLevel="0" collapsed="false">
      <c r="F761" s="145"/>
    </row>
    <row r="762" customFormat="false" ht="15" hidden="false" customHeight="false" outlineLevel="0" collapsed="false">
      <c r="F762" s="145"/>
    </row>
    <row r="763" customFormat="false" ht="15" hidden="false" customHeight="false" outlineLevel="0" collapsed="false">
      <c r="F763" s="145"/>
    </row>
    <row r="764" customFormat="false" ht="15" hidden="false" customHeight="false" outlineLevel="0" collapsed="false">
      <c r="F764" s="145"/>
    </row>
    <row r="765" customFormat="false" ht="15" hidden="false" customHeight="false" outlineLevel="0" collapsed="false">
      <c r="F765" s="145"/>
    </row>
    <row r="766" customFormat="false" ht="15" hidden="false" customHeight="false" outlineLevel="0" collapsed="false">
      <c r="F766" s="145"/>
    </row>
    <row r="767" customFormat="false" ht="15" hidden="false" customHeight="false" outlineLevel="0" collapsed="false">
      <c r="F767" s="145"/>
    </row>
    <row r="768" customFormat="false" ht="15" hidden="false" customHeight="false" outlineLevel="0" collapsed="false">
      <c r="F768" s="145"/>
    </row>
    <row r="769" customFormat="false" ht="15" hidden="false" customHeight="false" outlineLevel="0" collapsed="false">
      <c r="F769" s="145"/>
    </row>
    <row r="770" customFormat="false" ht="15" hidden="false" customHeight="false" outlineLevel="0" collapsed="false">
      <c r="F770" s="145"/>
    </row>
    <row r="771" customFormat="false" ht="15" hidden="false" customHeight="false" outlineLevel="0" collapsed="false">
      <c r="F771" s="145"/>
    </row>
    <row r="772" customFormat="false" ht="15" hidden="false" customHeight="false" outlineLevel="0" collapsed="false">
      <c r="F772" s="145"/>
    </row>
    <row r="773" customFormat="false" ht="15" hidden="false" customHeight="false" outlineLevel="0" collapsed="false">
      <c r="F773" s="145"/>
    </row>
    <row r="774" customFormat="false" ht="15" hidden="false" customHeight="false" outlineLevel="0" collapsed="false">
      <c r="F774" s="145"/>
    </row>
    <row r="775" customFormat="false" ht="15" hidden="false" customHeight="false" outlineLevel="0" collapsed="false">
      <c r="F775" s="145"/>
    </row>
    <row r="776" customFormat="false" ht="15" hidden="false" customHeight="false" outlineLevel="0" collapsed="false">
      <c r="F776" s="145"/>
    </row>
    <row r="777" customFormat="false" ht="15" hidden="false" customHeight="false" outlineLevel="0" collapsed="false">
      <c r="F777" s="145"/>
    </row>
    <row r="778" customFormat="false" ht="15" hidden="false" customHeight="false" outlineLevel="0" collapsed="false">
      <c r="F778" s="145"/>
    </row>
    <row r="779" customFormat="false" ht="15" hidden="false" customHeight="false" outlineLevel="0" collapsed="false">
      <c r="F779" s="145"/>
    </row>
    <row r="780" customFormat="false" ht="15" hidden="false" customHeight="false" outlineLevel="0" collapsed="false">
      <c r="F780" s="145"/>
    </row>
    <row r="781" customFormat="false" ht="15" hidden="false" customHeight="false" outlineLevel="0" collapsed="false">
      <c r="F781" s="145"/>
    </row>
    <row r="782" customFormat="false" ht="15" hidden="false" customHeight="false" outlineLevel="0" collapsed="false">
      <c r="F782" s="145"/>
    </row>
    <row r="783" customFormat="false" ht="15" hidden="false" customHeight="false" outlineLevel="0" collapsed="false">
      <c r="F783" s="145"/>
    </row>
    <row r="784" customFormat="false" ht="15" hidden="false" customHeight="false" outlineLevel="0" collapsed="false">
      <c r="F784" s="145"/>
    </row>
    <row r="785" customFormat="false" ht="15" hidden="false" customHeight="false" outlineLevel="0" collapsed="false">
      <c r="F785" s="145"/>
    </row>
    <row r="786" customFormat="false" ht="15" hidden="false" customHeight="false" outlineLevel="0" collapsed="false">
      <c r="F786" s="145"/>
    </row>
    <row r="787" customFormat="false" ht="15" hidden="false" customHeight="false" outlineLevel="0" collapsed="false">
      <c r="F787" s="145"/>
    </row>
    <row r="788" customFormat="false" ht="15" hidden="false" customHeight="false" outlineLevel="0" collapsed="false">
      <c r="F788" s="145"/>
    </row>
    <row r="789" customFormat="false" ht="15" hidden="false" customHeight="false" outlineLevel="0" collapsed="false">
      <c r="F789" s="145"/>
    </row>
    <row r="790" customFormat="false" ht="15" hidden="false" customHeight="false" outlineLevel="0" collapsed="false">
      <c r="F790" s="145"/>
    </row>
    <row r="791" customFormat="false" ht="15" hidden="false" customHeight="false" outlineLevel="0" collapsed="false">
      <c r="F791" s="145"/>
    </row>
    <row r="792" customFormat="false" ht="15" hidden="false" customHeight="false" outlineLevel="0" collapsed="false">
      <c r="F792" s="145"/>
    </row>
    <row r="793" customFormat="false" ht="15" hidden="false" customHeight="false" outlineLevel="0" collapsed="false">
      <c r="F793" s="145"/>
    </row>
    <row r="794" customFormat="false" ht="15" hidden="false" customHeight="false" outlineLevel="0" collapsed="false">
      <c r="F794" s="145"/>
    </row>
    <row r="795" customFormat="false" ht="15" hidden="false" customHeight="false" outlineLevel="0" collapsed="false">
      <c r="F795" s="145"/>
    </row>
    <row r="796" customFormat="false" ht="15" hidden="false" customHeight="false" outlineLevel="0" collapsed="false">
      <c r="F796" s="145"/>
    </row>
    <row r="797" customFormat="false" ht="15" hidden="false" customHeight="false" outlineLevel="0" collapsed="false">
      <c r="F797" s="145"/>
    </row>
    <row r="798" customFormat="false" ht="15" hidden="false" customHeight="false" outlineLevel="0" collapsed="false">
      <c r="F798" s="145"/>
    </row>
    <row r="799" customFormat="false" ht="15" hidden="false" customHeight="false" outlineLevel="0" collapsed="false">
      <c r="F799" s="145"/>
    </row>
    <row r="800" customFormat="false" ht="15" hidden="false" customHeight="false" outlineLevel="0" collapsed="false">
      <c r="F800" s="145"/>
    </row>
    <row r="801" customFormat="false" ht="15" hidden="false" customHeight="false" outlineLevel="0" collapsed="false">
      <c r="F801" s="145"/>
    </row>
    <row r="802" customFormat="false" ht="15" hidden="false" customHeight="false" outlineLevel="0" collapsed="false">
      <c r="F802" s="145"/>
    </row>
    <row r="803" customFormat="false" ht="15" hidden="false" customHeight="false" outlineLevel="0" collapsed="false">
      <c r="F803" s="145"/>
    </row>
    <row r="804" customFormat="false" ht="15" hidden="false" customHeight="false" outlineLevel="0" collapsed="false">
      <c r="F804" s="145"/>
    </row>
    <row r="805" customFormat="false" ht="15" hidden="false" customHeight="false" outlineLevel="0" collapsed="false">
      <c r="F805" s="145"/>
    </row>
    <row r="806" customFormat="false" ht="15" hidden="false" customHeight="false" outlineLevel="0" collapsed="false">
      <c r="F806" s="145"/>
    </row>
    <row r="807" customFormat="false" ht="15" hidden="false" customHeight="false" outlineLevel="0" collapsed="false">
      <c r="F807" s="145"/>
    </row>
    <row r="808" customFormat="false" ht="15" hidden="false" customHeight="false" outlineLevel="0" collapsed="false">
      <c r="F808" s="145"/>
    </row>
    <row r="809" customFormat="false" ht="15" hidden="false" customHeight="false" outlineLevel="0" collapsed="false">
      <c r="F809" s="145"/>
    </row>
    <row r="810" customFormat="false" ht="15" hidden="false" customHeight="false" outlineLevel="0" collapsed="false">
      <c r="F810" s="145"/>
    </row>
    <row r="811" customFormat="false" ht="15" hidden="false" customHeight="false" outlineLevel="0" collapsed="false">
      <c r="F811" s="145"/>
    </row>
    <row r="812" customFormat="false" ht="15" hidden="false" customHeight="false" outlineLevel="0" collapsed="false">
      <c r="F812" s="145"/>
    </row>
    <row r="813" customFormat="false" ht="15" hidden="false" customHeight="false" outlineLevel="0" collapsed="false">
      <c r="F813" s="145"/>
    </row>
    <row r="814" customFormat="false" ht="15" hidden="false" customHeight="false" outlineLevel="0" collapsed="false">
      <c r="F814" s="145"/>
    </row>
    <row r="815" customFormat="false" ht="15" hidden="false" customHeight="false" outlineLevel="0" collapsed="false">
      <c r="F815" s="145"/>
    </row>
    <row r="816" customFormat="false" ht="15" hidden="false" customHeight="false" outlineLevel="0" collapsed="false">
      <c r="F816" s="145"/>
    </row>
    <row r="817" customFormat="false" ht="15" hidden="false" customHeight="false" outlineLevel="0" collapsed="false">
      <c r="F817" s="145"/>
    </row>
    <row r="818" customFormat="false" ht="15" hidden="false" customHeight="false" outlineLevel="0" collapsed="false">
      <c r="F818" s="145"/>
    </row>
    <row r="819" customFormat="false" ht="15" hidden="false" customHeight="false" outlineLevel="0" collapsed="false">
      <c r="F819" s="145"/>
    </row>
    <row r="820" customFormat="false" ht="15" hidden="false" customHeight="false" outlineLevel="0" collapsed="false">
      <c r="F820" s="145"/>
    </row>
    <row r="821" customFormat="false" ht="15" hidden="false" customHeight="false" outlineLevel="0" collapsed="false">
      <c r="F821" s="145"/>
    </row>
    <row r="822" customFormat="false" ht="15" hidden="false" customHeight="false" outlineLevel="0" collapsed="false">
      <c r="F822" s="145"/>
    </row>
    <row r="823" customFormat="false" ht="15" hidden="false" customHeight="false" outlineLevel="0" collapsed="false">
      <c r="F823" s="145"/>
    </row>
    <row r="824" customFormat="false" ht="15" hidden="false" customHeight="false" outlineLevel="0" collapsed="false">
      <c r="F824" s="145"/>
    </row>
    <row r="825" customFormat="false" ht="15" hidden="false" customHeight="false" outlineLevel="0" collapsed="false">
      <c r="F825" s="145"/>
    </row>
    <row r="826" customFormat="false" ht="15" hidden="false" customHeight="false" outlineLevel="0" collapsed="false">
      <c r="F826" s="145"/>
    </row>
    <row r="827" customFormat="false" ht="15" hidden="false" customHeight="false" outlineLevel="0" collapsed="false">
      <c r="F827" s="145"/>
    </row>
    <row r="828" customFormat="false" ht="15" hidden="false" customHeight="false" outlineLevel="0" collapsed="false">
      <c r="F828" s="145"/>
    </row>
    <row r="829" customFormat="false" ht="15" hidden="false" customHeight="false" outlineLevel="0" collapsed="false">
      <c r="F829" s="145"/>
    </row>
    <row r="830" customFormat="false" ht="15" hidden="false" customHeight="false" outlineLevel="0" collapsed="false">
      <c r="F830" s="145"/>
    </row>
    <row r="831" customFormat="false" ht="15" hidden="false" customHeight="false" outlineLevel="0" collapsed="false">
      <c r="F831" s="145"/>
    </row>
    <row r="832" customFormat="false" ht="15" hidden="false" customHeight="false" outlineLevel="0" collapsed="false">
      <c r="F832" s="145"/>
    </row>
    <row r="833" customFormat="false" ht="15" hidden="false" customHeight="false" outlineLevel="0" collapsed="false">
      <c r="F833" s="145"/>
    </row>
    <row r="834" customFormat="false" ht="15" hidden="false" customHeight="false" outlineLevel="0" collapsed="false">
      <c r="F834" s="145"/>
    </row>
    <row r="835" customFormat="false" ht="15" hidden="false" customHeight="false" outlineLevel="0" collapsed="false">
      <c r="F835" s="145"/>
    </row>
    <row r="836" customFormat="false" ht="15" hidden="false" customHeight="false" outlineLevel="0" collapsed="false">
      <c r="F836" s="145"/>
    </row>
    <row r="837" customFormat="false" ht="15" hidden="false" customHeight="false" outlineLevel="0" collapsed="false">
      <c r="F837" s="145"/>
    </row>
    <row r="838" customFormat="false" ht="15" hidden="false" customHeight="false" outlineLevel="0" collapsed="false">
      <c r="F838" s="145"/>
    </row>
    <row r="839" customFormat="false" ht="15" hidden="false" customHeight="false" outlineLevel="0" collapsed="false">
      <c r="F839" s="145"/>
    </row>
    <row r="840" customFormat="false" ht="15" hidden="false" customHeight="false" outlineLevel="0" collapsed="false">
      <c r="F840" s="145"/>
    </row>
    <row r="841" customFormat="false" ht="15" hidden="false" customHeight="false" outlineLevel="0" collapsed="false">
      <c r="F841" s="145"/>
    </row>
    <row r="842" customFormat="false" ht="15" hidden="false" customHeight="false" outlineLevel="0" collapsed="false">
      <c r="F842" s="145"/>
    </row>
    <row r="843" customFormat="false" ht="15" hidden="false" customHeight="false" outlineLevel="0" collapsed="false">
      <c r="F843" s="145"/>
    </row>
    <row r="844" customFormat="false" ht="15" hidden="false" customHeight="false" outlineLevel="0" collapsed="false">
      <c r="F844" s="145"/>
    </row>
    <row r="845" customFormat="false" ht="15" hidden="false" customHeight="false" outlineLevel="0" collapsed="false">
      <c r="F845" s="145"/>
    </row>
    <row r="846" customFormat="false" ht="15" hidden="false" customHeight="false" outlineLevel="0" collapsed="false">
      <c r="F846" s="145"/>
    </row>
    <row r="847" customFormat="false" ht="15" hidden="false" customHeight="false" outlineLevel="0" collapsed="false">
      <c r="F847" s="145"/>
    </row>
    <row r="848" customFormat="false" ht="15" hidden="false" customHeight="false" outlineLevel="0" collapsed="false">
      <c r="F848" s="145"/>
    </row>
    <row r="849" customFormat="false" ht="15" hidden="false" customHeight="false" outlineLevel="0" collapsed="false">
      <c r="F849" s="145"/>
    </row>
    <row r="850" customFormat="false" ht="15" hidden="false" customHeight="false" outlineLevel="0" collapsed="false">
      <c r="F850" s="145"/>
    </row>
    <row r="851" customFormat="false" ht="15" hidden="false" customHeight="false" outlineLevel="0" collapsed="false">
      <c r="F851" s="145"/>
    </row>
    <row r="852" customFormat="false" ht="15" hidden="false" customHeight="false" outlineLevel="0" collapsed="false">
      <c r="F852" s="145"/>
    </row>
    <row r="853" customFormat="false" ht="15" hidden="false" customHeight="false" outlineLevel="0" collapsed="false">
      <c r="F853" s="145"/>
    </row>
    <row r="854" customFormat="false" ht="15" hidden="false" customHeight="false" outlineLevel="0" collapsed="false">
      <c r="F854" s="145"/>
    </row>
    <row r="855" customFormat="false" ht="15" hidden="false" customHeight="false" outlineLevel="0" collapsed="false">
      <c r="F855" s="145"/>
    </row>
    <row r="856" customFormat="false" ht="15" hidden="false" customHeight="false" outlineLevel="0" collapsed="false">
      <c r="F856" s="145"/>
    </row>
    <row r="857" customFormat="false" ht="15" hidden="false" customHeight="false" outlineLevel="0" collapsed="false">
      <c r="F857" s="145"/>
    </row>
    <row r="858" customFormat="false" ht="15" hidden="false" customHeight="false" outlineLevel="0" collapsed="false">
      <c r="F858" s="145"/>
    </row>
    <row r="859" customFormat="false" ht="15" hidden="false" customHeight="false" outlineLevel="0" collapsed="false">
      <c r="F859" s="145"/>
    </row>
    <row r="860" customFormat="false" ht="15" hidden="false" customHeight="false" outlineLevel="0" collapsed="false">
      <c r="F860" s="145"/>
    </row>
    <row r="861" customFormat="false" ht="15" hidden="false" customHeight="false" outlineLevel="0" collapsed="false">
      <c r="F861" s="145"/>
    </row>
    <row r="862" customFormat="false" ht="15" hidden="false" customHeight="false" outlineLevel="0" collapsed="false">
      <c r="F862" s="145"/>
    </row>
    <row r="863" customFormat="false" ht="15" hidden="false" customHeight="false" outlineLevel="0" collapsed="false">
      <c r="F863" s="145"/>
    </row>
    <row r="864" customFormat="false" ht="15" hidden="false" customHeight="false" outlineLevel="0" collapsed="false">
      <c r="F864" s="145"/>
    </row>
    <row r="865" customFormat="false" ht="15" hidden="false" customHeight="false" outlineLevel="0" collapsed="false">
      <c r="F865" s="145"/>
    </row>
    <row r="866" customFormat="false" ht="15" hidden="false" customHeight="false" outlineLevel="0" collapsed="false">
      <c r="F866" s="145"/>
    </row>
    <row r="867" customFormat="false" ht="15" hidden="false" customHeight="false" outlineLevel="0" collapsed="false">
      <c r="F867" s="145"/>
    </row>
    <row r="868" customFormat="false" ht="15" hidden="false" customHeight="false" outlineLevel="0" collapsed="false">
      <c r="F868" s="145"/>
    </row>
    <row r="869" customFormat="false" ht="15" hidden="false" customHeight="false" outlineLevel="0" collapsed="false">
      <c r="F869" s="145"/>
    </row>
    <row r="870" customFormat="false" ht="15" hidden="false" customHeight="false" outlineLevel="0" collapsed="false">
      <c r="F870" s="145"/>
    </row>
    <row r="871" customFormat="false" ht="15" hidden="false" customHeight="false" outlineLevel="0" collapsed="false">
      <c r="F871" s="145"/>
    </row>
    <row r="872" customFormat="false" ht="15" hidden="false" customHeight="false" outlineLevel="0" collapsed="false">
      <c r="F872" s="145"/>
    </row>
    <row r="873" customFormat="false" ht="15" hidden="false" customHeight="false" outlineLevel="0" collapsed="false">
      <c r="F873" s="145"/>
    </row>
    <row r="874" customFormat="false" ht="15" hidden="false" customHeight="false" outlineLevel="0" collapsed="false">
      <c r="F874" s="145"/>
    </row>
    <row r="875" customFormat="false" ht="15" hidden="false" customHeight="false" outlineLevel="0" collapsed="false">
      <c r="F875" s="145"/>
    </row>
    <row r="876" customFormat="false" ht="15" hidden="false" customHeight="false" outlineLevel="0" collapsed="false">
      <c r="F876" s="145"/>
    </row>
    <row r="877" customFormat="false" ht="15" hidden="false" customHeight="false" outlineLevel="0" collapsed="false">
      <c r="F877" s="145"/>
    </row>
    <row r="878" customFormat="false" ht="15" hidden="false" customHeight="false" outlineLevel="0" collapsed="false">
      <c r="F878" s="145"/>
    </row>
    <row r="879" customFormat="false" ht="15" hidden="false" customHeight="false" outlineLevel="0" collapsed="false">
      <c r="F879" s="145"/>
    </row>
    <row r="880" customFormat="false" ht="15" hidden="false" customHeight="false" outlineLevel="0" collapsed="false">
      <c r="F880" s="145"/>
    </row>
    <row r="881" customFormat="false" ht="15" hidden="false" customHeight="false" outlineLevel="0" collapsed="false">
      <c r="F881" s="145"/>
    </row>
    <row r="882" customFormat="false" ht="15" hidden="false" customHeight="false" outlineLevel="0" collapsed="false">
      <c r="F882" s="145"/>
    </row>
    <row r="883" customFormat="false" ht="15" hidden="false" customHeight="false" outlineLevel="0" collapsed="false">
      <c r="F883" s="145"/>
    </row>
    <row r="884" customFormat="false" ht="15" hidden="false" customHeight="false" outlineLevel="0" collapsed="false">
      <c r="F884" s="145"/>
    </row>
    <row r="885" customFormat="false" ht="15" hidden="false" customHeight="false" outlineLevel="0" collapsed="false">
      <c r="F885" s="145"/>
    </row>
    <row r="886" customFormat="false" ht="15" hidden="false" customHeight="false" outlineLevel="0" collapsed="false">
      <c r="F886" s="145"/>
    </row>
    <row r="887" customFormat="false" ht="15" hidden="false" customHeight="false" outlineLevel="0" collapsed="false">
      <c r="F887" s="145"/>
    </row>
    <row r="888" customFormat="false" ht="15" hidden="false" customHeight="false" outlineLevel="0" collapsed="false">
      <c r="F888" s="145"/>
    </row>
    <row r="889" customFormat="false" ht="15" hidden="false" customHeight="false" outlineLevel="0" collapsed="false">
      <c r="F889" s="145"/>
    </row>
    <row r="890" customFormat="false" ht="15" hidden="false" customHeight="false" outlineLevel="0" collapsed="false">
      <c r="F890" s="145"/>
    </row>
    <row r="891" customFormat="false" ht="15" hidden="false" customHeight="false" outlineLevel="0" collapsed="false">
      <c r="F891" s="145"/>
    </row>
    <row r="892" customFormat="false" ht="15" hidden="false" customHeight="false" outlineLevel="0" collapsed="false">
      <c r="F892" s="145"/>
    </row>
    <row r="893" customFormat="false" ht="15" hidden="false" customHeight="false" outlineLevel="0" collapsed="false">
      <c r="F893" s="145"/>
    </row>
    <row r="894" customFormat="false" ht="15" hidden="false" customHeight="false" outlineLevel="0" collapsed="false">
      <c r="F894" s="145"/>
    </row>
    <row r="895" customFormat="false" ht="15" hidden="false" customHeight="false" outlineLevel="0" collapsed="false">
      <c r="F895" s="145"/>
    </row>
    <row r="896" customFormat="false" ht="15" hidden="false" customHeight="false" outlineLevel="0" collapsed="false">
      <c r="F896" s="145"/>
    </row>
    <row r="897" customFormat="false" ht="15" hidden="false" customHeight="false" outlineLevel="0" collapsed="false">
      <c r="F897" s="145"/>
    </row>
    <row r="898" customFormat="false" ht="15" hidden="false" customHeight="false" outlineLevel="0" collapsed="false">
      <c r="F898" s="145"/>
    </row>
    <row r="899" customFormat="false" ht="15" hidden="false" customHeight="false" outlineLevel="0" collapsed="false">
      <c r="F899" s="145"/>
    </row>
    <row r="900" customFormat="false" ht="15" hidden="false" customHeight="false" outlineLevel="0" collapsed="false">
      <c r="F900" s="145"/>
    </row>
    <row r="901" customFormat="false" ht="15" hidden="false" customHeight="false" outlineLevel="0" collapsed="false">
      <c r="F901" s="145"/>
    </row>
    <row r="902" customFormat="false" ht="15" hidden="false" customHeight="false" outlineLevel="0" collapsed="false">
      <c r="F902" s="145"/>
    </row>
    <row r="903" customFormat="false" ht="15" hidden="false" customHeight="false" outlineLevel="0" collapsed="false">
      <c r="F903" s="145"/>
    </row>
    <row r="904" customFormat="false" ht="15" hidden="false" customHeight="false" outlineLevel="0" collapsed="false">
      <c r="F904" s="145"/>
    </row>
    <row r="905" customFormat="false" ht="15" hidden="false" customHeight="false" outlineLevel="0" collapsed="false">
      <c r="F905" s="145"/>
    </row>
    <row r="906" customFormat="false" ht="15" hidden="false" customHeight="false" outlineLevel="0" collapsed="false">
      <c r="F906" s="145"/>
    </row>
    <row r="907" customFormat="false" ht="15" hidden="false" customHeight="false" outlineLevel="0" collapsed="false">
      <c r="F907" s="145"/>
    </row>
    <row r="908" customFormat="false" ht="15" hidden="false" customHeight="false" outlineLevel="0" collapsed="false">
      <c r="F908" s="145"/>
    </row>
    <row r="909" customFormat="false" ht="15" hidden="false" customHeight="false" outlineLevel="0" collapsed="false">
      <c r="F909" s="145"/>
    </row>
    <row r="910" customFormat="false" ht="15" hidden="false" customHeight="false" outlineLevel="0" collapsed="false">
      <c r="F910" s="145"/>
    </row>
    <row r="911" customFormat="false" ht="15" hidden="false" customHeight="false" outlineLevel="0" collapsed="false">
      <c r="F911" s="145"/>
    </row>
    <row r="912" customFormat="false" ht="15" hidden="false" customHeight="false" outlineLevel="0" collapsed="false">
      <c r="F912" s="145"/>
    </row>
    <row r="913" customFormat="false" ht="15" hidden="false" customHeight="false" outlineLevel="0" collapsed="false">
      <c r="F913" s="145"/>
    </row>
    <row r="914" customFormat="false" ht="15" hidden="false" customHeight="false" outlineLevel="0" collapsed="false">
      <c r="F914" s="145"/>
    </row>
    <row r="915" customFormat="false" ht="15" hidden="false" customHeight="false" outlineLevel="0" collapsed="false">
      <c r="F915" s="145"/>
    </row>
    <row r="916" customFormat="false" ht="15" hidden="false" customHeight="false" outlineLevel="0" collapsed="false">
      <c r="F916" s="145"/>
    </row>
    <row r="917" customFormat="false" ht="15" hidden="false" customHeight="false" outlineLevel="0" collapsed="false">
      <c r="F917" s="145"/>
    </row>
    <row r="918" customFormat="false" ht="15" hidden="false" customHeight="false" outlineLevel="0" collapsed="false">
      <c r="F918" s="145"/>
    </row>
    <row r="919" customFormat="false" ht="15" hidden="false" customHeight="false" outlineLevel="0" collapsed="false">
      <c r="F919" s="145"/>
    </row>
    <row r="920" customFormat="false" ht="15" hidden="false" customHeight="false" outlineLevel="0" collapsed="false">
      <c r="F920" s="145"/>
    </row>
    <row r="921" customFormat="false" ht="15" hidden="false" customHeight="false" outlineLevel="0" collapsed="false">
      <c r="F921" s="145"/>
    </row>
    <row r="922" customFormat="false" ht="15" hidden="false" customHeight="false" outlineLevel="0" collapsed="false">
      <c r="F922" s="145"/>
    </row>
    <row r="923" customFormat="false" ht="15" hidden="false" customHeight="false" outlineLevel="0" collapsed="false">
      <c r="F923" s="145"/>
    </row>
    <row r="924" customFormat="false" ht="15" hidden="false" customHeight="false" outlineLevel="0" collapsed="false">
      <c r="F924" s="145"/>
    </row>
    <row r="925" customFormat="false" ht="15" hidden="false" customHeight="false" outlineLevel="0" collapsed="false">
      <c r="F925" s="145"/>
    </row>
    <row r="926" customFormat="false" ht="15" hidden="false" customHeight="false" outlineLevel="0" collapsed="false">
      <c r="F926" s="145"/>
    </row>
    <row r="927" customFormat="false" ht="15" hidden="false" customHeight="false" outlineLevel="0" collapsed="false">
      <c r="F927" s="145"/>
    </row>
    <row r="928" customFormat="false" ht="15" hidden="false" customHeight="false" outlineLevel="0" collapsed="false">
      <c r="F928" s="145"/>
    </row>
    <row r="929" customFormat="false" ht="15" hidden="false" customHeight="false" outlineLevel="0" collapsed="false">
      <c r="F929" s="145"/>
    </row>
    <row r="930" customFormat="false" ht="15" hidden="false" customHeight="false" outlineLevel="0" collapsed="false">
      <c r="F930" s="145"/>
    </row>
    <row r="931" customFormat="false" ht="15" hidden="false" customHeight="false" outlineLevel="0" collapsed="false">
      <c r="F931" s="145"/>
    </row>
    <row r="932" customFormat="false" ht="15" hidden="false" customHeight="false" outlineLevel="0" collapsed="false">
      <c r="F932" s="145"/>
    </row>
    <row r="933" customFormat="false" ht="15" hidden="false" customHeight="false" outlineLevel="0" collapsed="false">
      <c r="F933" s="145"/>
    </row>
    <row r="934" customFormat="false" ht="15" hidden="false" customHeight="false" outlineLevel="0" collapsed="false">
      <c r="F934" s="145"/>
    </row>
    <row r="935" customFormat="false" ht="15" hidden="false" customHeight="false" outlineLevel="0" collapsed="false">
      <c r="F935" s="145"/>
    </row>
    <row r="936" customFormat="false" ht="15" hidden="false" customHeight="false" outlineLevel="0" collapsed="false">
      <c r="F936" s="145"/>
    </row>
    <row r="937" customFormat="false" ht="15" hidden="false" customHeight="false" outlineLevel="0" collapsed="false">
      <c r="F937" s="145"/>
    </row>
    <row r="938" customFormat="false" ht="15" hidden="false" customHeight="false" outlineLevel="0" collapsed="false">
      <c r="F938" s="145"/>
    </row>
    <row r="939" customFormat="false" ht="15" hidden="false" customHeight="false" outlineLevel="0" collapsed="false">
      <c r="F939" s="145"/>
    </row>
    <row r="940" customFormat="false" ht="15" hidden="false" customHeight="false" outlineLevel="0" collapsed="false">
      <c r="F940" s="145"/>
    </row>
    <row r="941" customFormat="false" ht="15" hidden="false" customHeight="false" outlineLevel="0" collapsed="false">
      <c r="F941" s="145"/>
    </row>
    <row r="942" customFormat="false" ht="15" hidden="false" customHeight="false" outlineLevel="0" collapsed="false">
      <c r="F942" s="145"/>
    </row>
    <row r="943" customFormat="false" ht="15" hidden="false" customHeight="false" outlineLevel="0" collapsed="false">
      <c r="F943" s="145"/>
    </row>
    <row r="944" customFormat="false" ht="15" hidden="false" customHeight="false" outlineLevel="0" collapsed="false">
      <c r="F944" s="145"/>
    </row>
    <row r="945" customFormat="false" ht="15" hidden="false" customHeight="false" outlineLevel="0" collapsed="false">
      <c r="F945" s="145"/>
    </row>
    <row r="946" customFormat="false" ht="15" hidden="false" customHeight="false" outlineLevel="0" collapsed="false">
      <c r="F946" s="145"/>
    </row>
    <row r="947" customFormat="false" ht="15" hidden="false" customHeight="false" outlineLevel="0" collapsed="false">
      <c r="F947" s="145"/>
    </row>
    <row r="948" customFormat="false" ht="15" hidden="false" customHeight="false" outlineLevel="0" collapsed="false">
      <c r="F948" s="145"/>
    </row>
    <row r="949" customFormat="false" ht="15" hidden="false" customHeight="false" outlineLevel="0" collapsed="false">
      <c r="F949" s="145"/>
    </row>
    <row r="950" customFormat="false" ht="15" hidden="false" customHeight="false" outlineLevel="0" collapsed="false">
      <c r="F950" s="145"/>
    </row>
    <row r="951" customFormat="false" ht="15" hidden="false" customHeight="false" outlineLevel="0" collapsed="false">
      <c r="F951" s="145"/>
    </row>
    <row r="952" customFormat="false" ht="15" hidden="false" customHeight="false" outlineLevel="0" collapsed="false">
      <c r="F952" s="145"/>
    </row>
    <row r="953" customFormat="false" ht="15" hidden="false" customHeight="false" outlineLevel="0" collapsed="false">
      <c r="F953" s="145"/>
    </row>
    <row r="954" customFormat="false" ht="15" hidden="false" customHeight="false" outlineLevel="0" collapsed="false">
      <c r="F954" s="145"/>
    </row>
    <row r="955" customFormat="false" ht="15" hidden="false" customHeight="false" outlineLevel="0" collapsed="false">
      <c r="F955" s="145"/>
    </row>
    <row r="956" customFormat="false" ht="15" hidden="false" customHeight="false" outlineLevel="0" collapsed="false">
      <c r="F956" s="145"/>
    </row>
    <row r="957" customFormat="false" ht="15" hidden="false" customHeight="false" outlineLevel="0" collapsed="false">
      <c r="F957" s="145"/>
    </row>
    <row r="958" customFormat="false" ht="15" hidden="false" customHeight="false" outlineLevel="0" collapsed="false">
      <c r="F958" s="145"/>
    </row>
    <row r="959" customFormat="false" ht="15" hidden="false" customHeight="false" outlineLevel="0" collapsed="false">
      <c r="F959" s="145"/>
    </row>
    <row r="960" customFormat="false" ht="15" hidden="false" customHeight="false" outlineLevel="0" collapsed="false">
      <c r="F960" s="145"/>
    </row>
    <row r="961" customFormat="false" ht="15" hidden="false" customHeight="false" outlineLevel="0" collapsed="false">
      <c r="F961" s="145"/>
    </row>
    <row r="962" customFormat="false" ht="15" hidden="false" customHeight="false" outlineLevel="0" collapsed="false">
      <c r="F962" s="145"/>
    </row>
    <row r="963" customFormat="false" ht="15" hidden="false" customHeight="false" outlineLevel="0" collapsed="false">
      <c r="F963" s="145"/>
    </row>
    <row r="964" customFormat="false" ht="15" hidden="false" customHeight="false" outlineLevel="0" collapsed="false">
      <c r="F964" s="145"/>
    </row>
    <row r="965" customFormat="false" ht="15" hidden="false" customHeight="false" outlineLevel="0" collapsed="false">
      <c r="F965" s="145"/>
    </row>
    <row r="966" customFormat="false" ht="15" hidden="false" customHeight="false" outlineLevel="0" collapsed="false">
      <c r="F966" s="145"/>
    </row>
    <row r="967" customFormat="false" ht="15" hidden="false" customHeight="false" outlineLevel="0" collapsed="false">
      <c r="F967" s="145"/>
    </row>
    <row r="968" customFormat="false" ht="15" hidden="false" customHeight="false" outlineLevel="0" collapsed="false">
      <c r="F968" s="145"/>
    </row>
    <row r="969" customFormat="false" ht="15" hidden="false" customHeight="false" outlineLevel="0" collapsed="false">
      <c r="F969" s="145"/>
    </row>
    <row r="970" customFormat="false" ht="15" hidden="false" customHeight="false" outlineLevel="0" collapsed="false">
      <c r="F970" s="145"/>
    </row>
    <row r="971" customFormat="false" ht="15" hidden="false" customHeight="false" outlineLevel="0" collapsed="false">
      <c r="F971" s="145"/>
    </row>
    <row r="972" customFormat="false" ht="15" hidden="false" customHeight="false" outlineLevel="0" collapsed="false">
      <c r="F972" s="145"/>
    </row>
    <row r="973" customFormat="false" ht="15" hidden="false" customHeight="false" outlineLevel="0" collapsed="false">
      <c r="F973" s="145"/>
    </row>
    <row r="974" customFormat="false" ht="15" hidden="false" customHeight="false" outlineLevel="0" collapsed="false">
      <c r="F974" s="145"/>
    </row>
    <row r="975" customFormat="false" ht="15" hidden="false" customHeight="false" outlineLevel="0" collapsed="false">
      <c r="F975" s="145"/>
    </row>
    <row r="976" customFormat="false" ht="15" hidden="false" customHeight="false" outlineLevel="0" collapsed="false">
      <c r="F976" s="145"/>
    </row>
    <row r="977" customFormat="false" ht="15" hidden="false" customHeight="false" outlineLevel="0" collapsed="false">
      <c r="F977" s="145"/>
    </row>
    <row r="978" customFormat="false" ht="15" hidden="false" customHeight="false" outlineLevel="0" collapsed="false">
      <c r="F978" s="145"/>
    </row>
    <row r="979" customFormat="false" ht="15" hidden="false" customHeight="false" outlineLevel="0" collapsed="false">
      <c r="F979" s="145"/>
    </row>
    <row r="980" customFormat="false" ht="15" hidden="false" customHeight="false" outlineLevel="0" collapsed="false">
      <c r="F980" s="145"/>
    </row>
    <row r="981" customFormat="false" ht="15" hidden="false" customHeight="false" outlineLevel="0" collapsed="false">
      <c r="F981" s="145"/>
    </row>
    <row r="982" customFormat="false" ht="15" hidden="false" customHeight="false" outlineLevel="0" collapsed="false">
      <c r="F982" s="145"/>
    </row>
    <row r="983" customFormat="false" ht="15" hidden="false" customHeight="false" outlineLevel="0" collapsed="false">
      <c r="F983" s="145"/>
    </row>
    <row r="984" customFormat="false" ht="15" hidden="false" customHeight="false" outlineLevel="0" collapsed="false">
      <c r="F984" s="145"/>
    </row>
    <row r="985" customFormat="false" ht="15" hidden="false" customHeight="false" outlineLevel="0" collapsed="false">
      <c r="F985" s="145"/>
    </row>
    <row r="986" customFormat="false" ht="15" hidden="false" customHeight="false" outlineLevel="0" collapsed="false">
      <c r="F986" s="145"/>
    </row>
    <row r="987" customFormat="false" ht="15" hidden="false" customHeight="false" outlineLevel="0" collapsed="false">
      <c r="F987" s="145"/>
    </row>
    <row r="988" customFormat="false" ht="15" hidden="false" customHeight="false" outlineLevel="0" collapsed="false">
      <c r="F988" s="145"/>
    </row>
    <row r="989" customFormat="false" ht="15" hidden="false" customHeight="false" outlineLevel="0" collapsed="false">
      <c r="F989" s="145"/>
    </row>
    <row r="990" customFormat="false" ht="15" hidden="false" customHeight="false" outlineLevel="0" collapsed="false">
      <c r="F990" s="145"/>
    </row>
    <row r="991" customFormat="false" ht="15" hidden="false" customHeight="false" outlineLevel="0" collapsed="false">
      <c r="F991" s="145"/>
    </row>
    <row r="992" customFormat="false" ht="15" hidden="false" customHeight="false" outlineLevel="0" collapsed="false">
      <c r="F992" s="145"/>
    </row>
    <row r="993" customFormat="false" ht="15" hidden="false" customHeight="false" outlineLevel="0" collapsed="false">
      <c r="F993" s="145"/>
    </row>
    <row r="994" customFormat="false" ht="15" hidden="false" customHeight="false" outlineLevel="0" collapsed="false">
      <c r="F994" s="145"/>
    </row>
    <row r="995" customFormat="false" ht="15" hidden="false" customHeight="false" outlineLevel="0" collapsed="false">
      <c r="F995" s="145"/>
    </row>
    <row r="996" customFormat="false" ht="15" hidden="false" customHeight="false" outlineLevel="0" collapsed="false">
      <c r="F996" s="145"/>
    </row>
    <row r="997" customFormat="false" ht="15" hidden="false" customHeight="false" outlineLevel="0" collapsed="false">
      <c r="F997" s="145"/>
    </row>
    <row r="998" customFormat="false" ht="15" hidden="false" customHeight="false" outlineLevel="0" collapsed="false">
      <c r="F998" s="145"/>
    </row>
    <row r="999" customFormat="false" ht="15" hidden="false" customHeight="false" outlineLevel="0" collapsed="false">
      <c r="F999" s="145"/>
    </row>
    <row r="1000" customFormat="false" ht="15" hidden="false" customHeight="false" outlineLevel="0" collapsed="false">
      <c r="F1000" s="145"/>
    </row>
    <row r="1001" customFormat="false" ht="15" hidden="false" customHeight="false" outlineLevel="0" collapsed="false">
      <c r="F1001" s="145"/>
    </row>
    <row r="1002" customFormat="false" ht="15" hidden="false" customHeight="false" outlineLevel="0" collapsed="false">
      <c r="F1002" s="145"/>
    </row>
    <row r="1003" customFormat="false" ht="15" hidden="false" customHeight="false" outlineLevel="0" collapsed="false">
      <c r="F1003" s="145"/>
    </row>
    <row r="1004" customFormat="false" ht="15" hidden="false" customHeight="false" outlineLevel="0" collapsed="false">
      <c r="F1004" s="145"/>
    </row>
    <row r="1005" customFormat="false" ht="15" hidden="false" customHeight="false" outlineLevel="0" collapsed="false">
      <c r="F1005" s="145"/>
    </row>
    <row r="1006" customFormat="false" ht="15" hidden="false" customHeight="false" outlineLevel="0" collapsed="false">
      <c r="F1006" s="145"/>
    </row>
    <row r="1007" customFormat="false" ht="15" hidden="false" customHeight="false" outlineLevel="0" collapsed="false">
      <c r="F1007" s="145"/>
    </row>
    <row r="1008" customFormat="false" ht="15" hidden="false" customHeight="false" outlineLevel="0" collapsed="false">
      <c r="F1008" s="145"/>
    </row>
    <row r="1009" customFormat="false" ht="15" hidden="false" customHeight="false" outlineLevel="0" collapsed="false">
      <c r="F1009" s="145"/>
    </row>
    <row r="1010" customFormat="false" ht="15" hidden="false" customHeight="false" outlineLevel="0" collapsed="false">
      <c r="F1010" s="145"/>
    </row>
    <row r="1011" customFormat="false" ht="15" hidden="false" customHeight="false" outlineLevel="0" collapsed="false">
      <c r="F1011" s="145"/>
    </row>
    <row r="1012" customFormat="false" ht="15" hidden="false" customHeight="false" outlineLevel="0" collapsed="false">
      <c r="F1012" s="145"/>
    </row>
    <row r="1013" customFormat="false" ht="15" hidden="false" customHeight="false" outlineLevel="0" collapsed="false">
      <c r="F1013" s="145"/>
    </row>
    <row r="1014" customFormat="false" ht="15" hidden="false" customHeight="false" outlineLevel="0" collapsed="false">
      <c r="F1014" s="145"/>
    </row>
    <row r="1015" customFormat="false" ht="15" hidden="false" customHeight="false" outlineLevel="0" collapsed="false">
      <c r="F1015" s="145"/>
    </row>
    <row r="1016" customFormat="false" ht="15" hidden="false" customHeight="false" outlineLevel="0" collapsed="false">
      <c r="F1016" s="145"/>
    </row>
    <row r="1017" customFormat="false" ht="15" hidden="false" customHeight="false" outlineLevel="0" collapsed="false">
      <c r="F1017" s="145"/>
    </row>
    <row r="1018" customFormat="false" ht="15" hidden="false" customHeight="false" outlineLevel="0" collapsed="false">
      <c r="F1018" s="145"/>
    </row>
    <row r="1019" customFormat="false" ht="15" hidden="false" customHeight="false" outlineLevel="0" collapsed="false">
      <c r="F1019" s="145"/>
    </row>
    <row r="1020" customFormat="false" ht="15" hidden="false" customHeight="false" outlineLevel="0" collapsed="false">
      <c r="F1020" s="145"/>
    </row>
    <row r="1021" customFormat="false" ht="15" hidden="false" customHeight="false" outlineLevel="0" collapsed="false">
      <c r="F1021" s="145"/>
    </row>
    <row r="1022" customFormat="false" ht="15" hidden="false" customHeight="false" outlineLevel="0" collapsed="false">
      <c r="F1022" s="145"/>
    </row>
    <row r="1023" customFormat="false" ht="15" hidden="false" customHeight="false" outlineLevel="0" collapsed="false">
      <c r="F1023" s="145"/>
    </row>
    <row r="1024" customFormat="false" ht="15" hidden="false" customHeight="false" outlineLevel="0" collapsed="false">
      <c r="F1024" s="145"/>
    </row>
    <row r="1025" customFormat="false" ht="15" hidden="false" customHeight="false" outlineLevel="0" collapsed="false">
      <c r="F1025" s="145"/>
    </row>
    <row r="1026" customFormat="false" ht="15" hidden="false" customHeight="false" outlineLevel="0" collapsed="false">
      <c r="F1026" s="145"/>
    </row>
    <row r="1027" customFormat="false" ht="15" hidden="false" customHeight="false" outlineLevel="0" collapsed="false">
      <c r="F1027" s="145"/>
    </row>
    <row r="1028" customFormat="false" ht="15" hidden="false" customHeight="false" outlineLevel="0" collapsed="false">
      <c r="F1028" s="145"/>
    </row>
    <row r="1029" customFormat="false" ht="15" hidden="false" customHeight="false" outlineLevel="0" collapsed="false">
      <c r="F1029" s="145"/>
    </row>
    <row r="1030" customFormat="false" ht="15" hidden="false" customHeight="false" outlineLevel="0" collapsed="false">
      <c r="F1030" s="145"/>
    </row>
    <row r="1031" customFormat="false" ht="15" hidden="false" customHeight="false" outlineLevel="0" collapsed="false">
      <c r="F1031" s="145"/>
    </row>
    <row r="1032" customFormat="false" ht="15" hidden="false" customHeight="false" outlineLevel="0" collapsed="false">
      <c r="F1032" s="145"/>
    </row>
    <row r="1033" customFormat="false" ht="15" hidden="false" customHeight="false" outlineLevel="0" collapsed="false">
      <c r="F1033" s="145"/>
    </row>
    <row r="1034" customFormat="false" ht="15" hidden="false" customHeight="false" outlineLevel="0" collapsed="false">
      <c r="F1034" s="145"/>
    </row>
    <row r="1035" customFormat="false" ht="15" hidden="false" customHeight="false" outlineLevel="0" collapsed="false">
      <c r="F1035" s="145"/>
    </row>
    <row r="1036" customFormat="false" ht="15" hidden="false" customHeight="false" outlineLevel="0" collapsed="false">
      <c r="F1036" s="145"/>
    </row>
    <row r="1037" customFormat="false" ht="15" hidden="false" customHeight="false" outlineLevel="0" collapsed="false">
      <c r="F1037" s="145"/>
    </row>
    <row r="1038" customFormat="false" ht="15" hidden="false" customHeight="false" outlineLevel="0" collapsed="false">
      <c r="F1038" s="145"/>
    </row>
    <row r="1039" customFormat="false" ht="15" hidden="false" customHeight="false" outlineLevel="0" collapsed="false">
      <c r="F1039" s="145"/>
    </row>
    <row r="1040" customFormat="false" ht="15" hidden="false" customHeight="false" outlineLevel="0" collapsed="false">
      <c r="F1040" s="145"/>
    </row>
    <row r="1041" customFormat="false" ht="15" hidden="false" customHeight="false" outlineLevel="0" collapsed="false">
      <c r="F1041" s="145"/>
    </row>
    <row r="1042" customFormat="false" ht="15" hidden="false" customHeight="false" outlineLevel="0" collapsed="false">
      <c r="F1042" s="145"/>
    </row>
    <row r="1043" customFormat="false" ht="15" hidden="false" customHeight="false" outlineLevel="0" collapsed="false">
      <c r="F1043" s="145"/>
    </row>
    <row r="1044" customFormat="false" ht="15" hidden="false" customHeight="false" outlineLevel="0" collapsed="false">
      <c r="F1044" s="145"/>
    </row>
    <row r="1045" customFormat="false" ht="15" hidden="false" customHeight="false" outlineLevel="0" collapsed="false">
      <c r="F1045" s="145"/>
    </row>
    <row r="1046" customFormat="false" ht="15" hidden="false" customHeight="false" outlineLevel="0" collapsed="false">
      <c r="F1046" s="145"/>
    </row>
    <row r="1047" customFormat="false" ht="15" hidden="false" customHeight="false" outlineLevel="0" collapsed="false">
      <c r="F1047" s="145"/>
    </row>
    <row r="1048" customFormat="false" ht="15" hidden="false" customHeight="false" outlineLevel="0" collapsed="false">
      <c r="F1048" s="145"/>
    </row>
    <row r="1049" customFormat="false" ht="15" hidden="false" customHeight="false" outlineLevel="0" collapsed="false">
      <c r="F1049" s="145"/>
    </row>
    <row r="1050" customFormat="false" ht="15" hidden="false" customHeight="false" outlineLevel="0" collapsed="false">
      <c r="F1050" s="145"/>
    </row>
    <row r="1051" customFormat="false" ht="15" hidden="false" customHeight="false" outlineLevel="0" collapsed="false">
      <c r="F1051" s="145"/>
    </row>
    <row r="1052" customFormat="false" ht="15" hidden="false" customHeight="false" outlineLevel="0" collapsed="false">
      <c r="F1052" s="145"/>
    </row>
    <row r="1053" customFormat="false" ht="15" hidden="false" customHeight="false" outlineLevel="0" collapsed="false">
      <c r="F1053" s="145"/>
    </row>
    <row r="1054" customFormat="false" ht="15" hidden="false" customHeight="false" outlineLevel="0" collapsed="false">
      <c r="F1054" s="145"/>
    </row>
    <row r="1055" customFormat="false" ht="15" hidden="false" customHeight="false" outlineLevel="0" collapsed="false">
      <c r="F1055" s="145"/>
    </row>
    <row r="1056" customFormat="false" ht="15" hidden="false" customHeight="false" outlineLevel="0" collapsed="false">
      <c r="F1056" s="145"/>
    </row>
    <row r="1057" customFormat="false" ht="15" hidden="false" customHeight="false" outlineLevel="0" collapsed="false">
      <c r="F1057" s="145"/>
    </row>
    <row r="1058" customFormat="false" ht="15" hidden="false" customHeight="false" outlineLevel="0" collapsed="false">
      <c r="F1058" s="145"/>
    </row>
    <row r="1059" customFormat="false" ht="15" hidden="false" customHeight="false" outlineLevel="0" collapsed="false">
      <c r="F1059" s="145"/>
    </row>
    <row r="1060" customFormat="false" ht="15" hidden="false" customHeight="false" outlineLevel="0" collapsed="false">
      <c r="F1060" s="145"/>
    </row>
    <row r="1061" customFormat="false" ht="15" hidden="false" customHeight="false" outlineLevel="0" collapsed="false">
      <c r="F1061" s="145"/>
    </row>
    <row r="1062" customFormat="false" ht="15" hidden="false" customHeight="false" outlineLevel="0" collapsed="false">
      <c r="F1062" s="145"/>
    </row>
    <row r="1063" customFormat="false" ht="15" hidden="false" customHeight="false" outlineLevel="0" collapsed="false">
      <c r="F1063" s="145"/>
    </row>
    <row r="1064" customFormat="false" ht="15" hidden="false" customHeight="false" outlineLevel="0" collapsed="false">
      <c r="F1064" s="145"/>
    </row>
    <row r="1065" customFormat="false" ht="15" hidden="false" customHeight="false" outlineLevel="0" collapsed="false">
      <c r="F1065" s="145"/>
    </row>
    <row r="1066" customFormat="false" ht="15" hidden="false" customHeight="false" outlineLevel="0" collapsed="false">
      <c r="F1066" s="145"/>
    </row>
    <row r="1067" customFormat="false" ht="15" hidden="false" customHeight="false" outlineLevel="0" collapsed="false">
      <c r="F1067" s="145"/>
    </row>
    <row r="1068" customFormat="false" ht="15" hidden="false" customHeight="false" outlineLevel="0" collapsed="false">
      <c r="F1068" s="145"/>
    </row>
    <row r="1069" customFormat="false" ht="15" hidden="false" customHeight="false" outlineLevel="0" collapsed="false">
      <c r="F1069" s="145"/>
    </row>
    <row r="1070" customFormat="false" ht="15" hidden="false" customHeight="false" outlineLevel="0" collapsed="false">
      <c r="F1070" s="145"/>
    </row>
    <row r="1071" customFormat="false" ht="15" hidden="false" customHeight="false" outlineLevel="0" collapsed="false">
      <c r="F1071" s="145"/>
    </row>
    <row r="1072" customFormat="false" ht="15" hidden="false" customHeight="false" outlineLevel="0" collapsed="false">
      <c r="F1072" s="145"/>
    </row>
    <row r="1073" customFormat="false" ht="15" hidden="false" customHeight="false" outlineLevel="0" collapsed="false">
      <c r="F1073" s="145"/>
    </row>
    <row r="1074" customFormat="false" ht="15" hidden="false" customHeight="false" outlineLevel="0" collapsed="false">
      <c r="F1074" s="145"/>
    </row>
    <row r="1075" customFormat="false" ht="15" hidden="false" customHeight="false" outlineLevel="0" collapsed="false">
      <c r="F1075" s="145"/>
    </row>
    <row r="1076" customFormat="false" ht="15" hidden="false" customHeight="false" outlineLevel="0" collapsed="false">
      <c r="F1076" s="145"/>
    </row>
    <row r="1077" customFormat="false" ht="15" hidden="false" customHeight="false" outlineLevel="0" collapsed="false">
      <c r="F1077" s="145"/>
    </row>
    <row r="1078" customFormat="false" ht="15" hidden="false" customHeight="false" outlineLevel="0" collapsed="false">
      <c r="F1078" s="145"/>
    </row>
    <row r="1079" customFormat="false" ht="15" hidden="false" customHeight="false" outlineLevel="0" collapsed="false">
      <c r="F1079" s="145"/>
    </row>
    <row r="1080" customFormat="false" ht="15" hidden="false" customHeight="false" outlineLevel="0" collapsed="false">
      <c r="F1080" s="145"/>
    </row>
    <row r="1081" customFormat="false" ht="15" hidden="false" customHeight="false" outlineLevel="0" collapsed="false">
      <c r="F1081" s="145"/>
    </row>
    <row r="1082" customFormat="false" ht="15" hidden="false" customHeight="false" outlineLevel="0" collapsed="false">
      <c r="F1082" s="145"/>
    </row>
    <row r="1083" customFormat="false" ht="15" hidden="false" customHeight="false" outlineLevel="0" collapsed="false">
      <c r="F1083" s="145"/>
    </row>
    <row r="1084" customFormat="false" ht="15" hidden="false" customHeight="false" outlineLevel="0" collapsed="false">
      <c r="F1084" s="145"/>
    </row>
    <row r="1085" customFormat="false" ht="15" hidden="false" customHeight="false" outlineLevel="0" collapsed="false">
      <c r="F1085" s="145"/>
    </row>
    <row r="1086" customFormat="false" ht="15" hidden="false" customHeight="false" outlineLevel="0" collapsed="false">
      <c r="F1086" s="145"/>
    </row>
    <row r="1087" customFormat="false" ht="15" hidden="false" customHeight="false" outlineLevel="0" collapsed="false">
      <c r="F1087" s="145"/>
    </row>
    <row r="1088" customFormat="false" ht="15" hidden="false" customHeight="false" outlineLevel="0" collapsed="false">
      <c r="F1088" s="145"/>
    </row>
    <row r="1089" customFormat="false" ht="15" hidden="false" customHeight="false" outlineLevel="0" collapsed="false">
      <c r="F1089" s="145"/>
    </row>
    <row r="1090" customFormat="false" ht="15" hidden="false" customHeight="false" outlineLevel="0" collapsed="false">
      <c r="F1090" s="145"/>
    </row>
    <row r="1091" customFormat="false" ht="15" hidden="false" customHeight="false" outlineLevel="0" collapsed="false">
      <c r="F1091" s="145"/>
    </row>
    <row r="1092" customFormat="false" ht="15" hidden="false" customHeight="false" outlineLevel="0" collapsed="false">
      <c r="F1092" s="145"/>
    </row>
    <row r="1093" customFormat="false" ht="15" hidden="false" customHeight="false" outlineLevel="0" collapsed="false">
      <c r="F1093" s="145"/>
    </row>
    <row r="1094" customFormat="false" ht="15" hidden="false" customHeight="false" outlineLevel="0" collapsed="false">
      <c r="F1094" s="145"/>
    </row>
    <row r="1095" customFormat="false" ht="15" hidden="false" customHeight="false" outlineLevel="0" collapsed="false">
      <c r="F1095" s="145"/>
    </row>
    <row r="1096" customFormat="false" ht="15" hidden="false" customHeight="false" outlineLevel="0" collapsed="false">
      <c r="F1096" s="145"/>
    </row>
    <row r="1097" customFormat="false" ht="15" hidden="false" customHeight="false" outlineLevel="0" collapsed="false">
      <c r="F1097" s="145"/>
    </row>
    <row r="1098" customFormat="false" ht="15" hidden="false" customHeight="false" outlineLevel="0" collapsed="false">
      <c r="F1098" s="145"/>
    </row>
    <row r="1099" customFormat="false" ht="15" hidden="false" customHeight="false" outlineLevel="0" collapsed="false">
      <c r="F1099" s="145"/>
    </row>
    <row r="1100" customFormat="false" ht="15" hidden="false" customHeight="false" outlineLevel="0" collapsed="false">
      <c r="F1100" s="145"/>
    </row>
    <row r="1101" customFormat="false" ht="15" hidden="false" customHeight="false" outlineLevel="0" collapsed="false">
      <c r="F1101" s="145"/>
    </row>
    <row r="1102" customFormat="false" ht="15" hidden="false" customHeight="false" outlineLevel="0" collapsed="false">
      <c r="F1102" s="145"/>
    </row>
    <row r="1103" customFormat="false" ht="15" hidden="false" customHeight="false" outlineLevel="0" collapsed="false">
      <c r="F1103" s="145"/>
    </row>
    <row r="1104" customFormat="false" ht="15" hidden="false" customHeight="false" outlineLevel="0" collapsed="false">
      <c r="F1104" s="145"/>
    </row>
    <row r="1105" customFormat="false" ht="15" hidden="false" customHeight="false" outlineLevel="0" collapsed="false">
      <c r="F1105" s="145"/>
    </row>
    <row r="1106" customFormat="false" ht="15" hidden="false" customHeight="false" outlineLevel="0" collapsed="false">
      <c r="F1106" s="145"/>
    </row>
    <row r="1107" customFormat="false" ht="15" hidden="false" customHeight="false" outlineLevel="0" collapsed="false">
      <c r="F1107" s="145"/>
    </row>
    <row r="1108" customFormat="false" ht="15" hidden="false" customHeight="false" outlineLevel="0" collapsed="false">
      <c r="F1108" s="145"/>
    </row>
    <row r="1109" customFormat="false" ht="15" hidden="false" customHeight="false" outlineLevel="0" collapsed="false">
      <c r="F1109" s="145"/>
    </row>
    <row r="1110" customFormat="false" ht="15" hidden="false" customHeight="false" outlineLevel="0" collapsed="false">
      <c r="F1110" s="145"/>
    </row>
    <row r="1111" customFormat="false" ht="15" hidden="false" customHeight="false" outlineLevel="0" collapsed="false">
      <c r="F1111" s="145"/>
    </row>
    <row r="1112" customFormat="false" ht="15" hidden="false" customHeight="false" outlineLevel="0" collapsed="false">
      <c r="F1112" s="145"/>
    </row>
    <row r="1113" customFormat="false" ht="15" hidden="false" customHeight="false" outlineLevel="0" collapsed="false">
      <c r="F1113" s="145"/>
    </row>
    <row r="1114" customFormat="false" ht="15" hidden="false" customHeight="false" outlineLevel="0" collapsed="false">
      <c r="F1114" s="145"/>
    </row>
    <row r="1115" customFormat="false" ht="15" hidden="false" customHeight="false" outlineLevel="0" collapsed="false">
      <c r="F1115" s="145"/>
    </row>
    <row r="1116" customFormat="false" ht="15" hidden="false" customHeight="false" outlineLevel="0" collapsed="false">
      <c r="F1116" s="145"/>
    </row>
    <row r="1117" customFormat="false" ht="15" hidden="false" customHeight="false" outlineLevel="0" collapsed="false">
      <c r="F1117" s="145"/>
    </row>
    <row r="1118" customFormat="false" ht="15" hidden="false" customHeight="false" outlineLevel="0" collapsed="false">
      <c r="F1118" s="145"/>
    </row>
    <row r="1119" customFormat="false" ht="15" hidden="false" customHeight="false" outlineLevel="0" collapsed="false">
      <c r="F1119" s="145"/>
    </row>
    <row r="1120" customFormat="false" ht="15" hidden="false" customHeight="false" outlineLevel="0" collapsed="false">
      <c r="F1120" s="145"/>
    </row>
    <row r="1121" customFormat="false" ht="15" hidden="false" customHeight="false" outlineLevel="0" collapsed="false">
      <c r="F1121" s="145"/>
    </row>
    <row r="1122" customFormat="false" ht="15" hidden="false" customHeight="false" outlineLevel="0" collapsed="false">
      <c r="F1122" s="145"/>
    </row>
    <row r="1123" customFormat="false" ht="15" hidden="false" customHeight="false" outlineLevel="0" collapsed="false">
      <c r="F1123" s="145"/>
    </row>
    <row r="1124" customFormat="false" ht="15" hidden="false" customHeight="false" outlineLevel="0" collapsed="false">
      <c r="F1124" s="145"/>
    </row>
    <row r="1125" customFormat="false" ht="15" hidden="false" customHeight="false" outlineLevel="0" collapsed="false">
      <c r="F1125" s="145"/>
    </row>
    <row r="1126" customFormat="false" ht="15" hidden="false" customHeight="false" outlineLevel="0" collapsed="false">
      <c r="F1126" s="145"/>
    </row>
    <row r="1127" customFormat="false" ht="15" hidden="false" customHeight="false" outlineLevel="0" collapsed="false">
      <c r="F1127" s="145"/>
    </row>
    <row r="1128" customFormat="false" ht="15" hidden="false" customHeight="false" outlineLevel="0" collapsed="false">
      <c r="F1128" s="145"/>
    </row>
    <row r="1129" customFormat="false" ht="15" hidden="false" customHeight="false" outlineLevel="0" collapsed="false">
      <c r="F1129" s="145"/>
    </row>
    <row r="1130" customFormat="false" ht="15" hidden="false" customHeight="false" outlineLevel="0" collapsed="false">
      <c r="F1130" s="145"/>
    </row>
    <row r="1131" customFormat="false" ht="15" hidden="false" customHeight="false" outlineLevel="0" collapsed="false">
      <c r="F1131" s="145"/>
    </row>
    <row r="1132" customFormat="false" ht="15" hidden="false" customHeight="false" outlineLevel="0" collapsed="false">
      <c r="F1132" s="145"/>
    </row>
    <row r="1133" customFormat="false" ht="15" hidden="false" customHeight="false" outlineLevel="0" collapsed="false">
      <c r="F1133" s="145"/>
    </row>
    <row r="1134" customFormat="false" ht="15" hidden="false" customHeight="false" outlineLevel="0" collapsed="false">
      <c r="F1134" s="145"/>
    </row>
    <row r="1135" customFormat="false" ht="15" hidden="false" customHeight="false" outlineLevel="0" collapsed="false">
      <c r="F1135" s="145"/>
    </row>
    <row r="1136" customFormat="false" ht="15" hidden="false" customHeight="false" outlineLevel="0" collapsed="false">
      <c r="F1136" s="145"/>
    </row>
    <row r="1137" customFormat="false" ht="15" hidden="false" customHeight="false" outlineLevel="0" collapsed="false">
      <c r="F1137" s="145"/>
    </row>
    <row r="1138" customFormat="false" ht="15" hidden="false" customHeight="false" outlineLevel="0" collapsed="false">
      <c r="F1138" s="145"/>
    </row>
    <row r="1139" customFormat="false" ht="15" hidden="false" customHeight="false" outlineLevel="0" collapsed="false">
      <c r="F1139" s="145"/>
    </row>
    <row r="1140" customFormat="false" ht="15" hidden="false" customHeight="false" outlineLevel="0" collapsed="false">
      <c r="F1140" s="145"/>
    </row>
    <row r="1141" customFormat="false" ht="15" hidden="false" customHeight="false" outlineLevel="0" collapsed="false">
      <c r="F1141" s="145"/>
    </row>
    <row r="1142" customFormat="false" ht="15" hidden="false" customHeight="false" outlineLevel="0" collapsed="false">
      <c r="F1142" s="145"/>
    </row>
    <row r="1143" customFormat="false" ht="15" hidden="false" customHeight="false" outlineLevel="0" collapsed="false">
      <c r="F1143" s="145"/>
    </row>
    <row r="1144" customFormat="false" ht="15" hidden="false" customHeight="false" outlineLevel="0" collapsed="false">
      <c r="F1144" s="145"/>
    </row>
    <row r="1145" customFormat="false" ht="15" hidden="false" customHeight="false" outlineLevel="0" collapsed="false">
      <c r="F1145" s="145"/>
    </row>
    <row r="1146" customFormat="false" ht="15" hidden="false" customHeight="false" outlineLevel="0" collapsed="false">
      <c r="F1146" s="145"/>
    </row>
    <row r="1147" customFormat="false" ht="15" hidden="false" customHeight="false" outlineLevel="0" collapsed="false">
      <c r="F1147" s="145"/>
    </row>
    <row r="1148" customFormat="false" ht="15" hidden="false" customHeight="false" outlineLevel="0" collapsed="false">
      <c r="F1148" s="145"/>
    </row>
    <row r="1149" customFormat="false" ht="15" hidden="false" customHeight="false" outlineLevel="0" collapsed="false">
      <c r="F1149" s="145"/>
    </row>
    <row r="1150" customFormat="false" ht="15" hidden="false" customHeight="false" outlineLevel="0" collapsed="false">
      <c r="F1150" s="145"/>
    </row>
    <row r="1151" customFormat="false" ht="15" hidden="false" customHeight="false" outlineLevel="0" collapsed="false">
      <c r="F1151" s="145"/>
    </row>
    <row r="1152" customFormat="false" ht="15" hidden="false" customHeight="false" outlineLevel="0" collapsed="false">
      <c r="F1152" s="145"/>
    </row>
    <row r="1153" customFormat="false" ht="15" hidden="false" customHeight="false" outlineLevel="0" collapsed="false">
      <c r="F1153" s="145"/>
    </row>
    <row r="1154" customFormat="false" ht="15" hidden="false" customHeight="false" outlineLevel="0" collapsed="false">
      <c r="F1154" s="145"/>
    </row>
    <row r="1155" customFormat="false" ht="15" hidden="false" customHeight="false" outlineLevel="0" collapsed="false">
      <c r="F1155" s="145"/>
    </row>
    <row r="1156" customFormat="false" ht="15" hidden="false" customHeight="false" outlineLevel="0" collapsed="false">
      <c r="F1156" s="145"/>
    </row>
    <row r="1157" customFormat="false" ht="15" hidden="false" customHeight="false" outlineLevel="0" collapsed="false">
      <c r="F1157" s="145"/>
    </row>
    <row r="1158" customFormat="false" ht="15" hidden="false" customHeight="false" outlineLevel="0" collapsed="false">
      <c r="F1158" s="145"/>
    </row>
    <row r="1159" customFormat="false" ht="15" hidden="false" customHeight="false" outlineLevel="0" collapsed="false">
      <c r="F1159" s="145"/>
    </row>
    <row r="1160" customFormat="false" ht="15" hidden="false" customHeight="false" outlineLevel="0" collapsed="false">
      <c r="F1160" s="145"/>
    </row>
    <row r="1161" customFormat="false" ht="15" hidden="false" customHeight="false" outlineLevel="0" collapsed="false">
      <c r="F1161" s="145"/>
    </row>
    <row r="1162" customFormat="false" ht="15" hidden="false" customHeight="false" outlineLevel="0" collapsed="false">
      <c r="F1162" s="145"/>
    </row>
    <row r="1163" customFormat="false" ht="15" hidden="false" customHeight="false" outlineLevel="0" collapsed="false">
      <c r="F1163" s="145"/>
    </row>
    <row r="1164" customFormat="false" ht="15" hidden="false" customHeight="false" outlineLevel="0" collapsed="false">
      <c r="F1164" s="145"/>
    </row>
    <row r="1165" customFormat="false" ht="15" hidden="false" customHeight="false" outlineLevel="0" collapsed="false">
      <c r="F1165" s="145"/>
    </row>
    <row r="1166" customFormat="false" ht="15" hidden="false" customHeight="false" outlineLevel="0" collapsed="false">
      <c r="F1166" s="145"/>
    </row>
    <row r="1167" customFormat="false" ht="15" hidden="false" customHeight="false" outlineLevel="0" collapsed="false">
      <c r="F1167" s="145"/>
    </row>
    <row r="1168" customFormat="false" ht="15" hidden="false" customHeight="false" outlineLevel="0" collapsed="false">
      <c r="F1168" s="145"/>
    </row>
    <row r="1169" customFormat="false" ht="15" hidden="false" customHeight="false" outlineLevel="0" collapsed="false">
      <c r="F1169" s="145"/>
    </row>
    <row r="1170" customFormat="false" ht="15" hidden="false" customHeight="false" outlineLevel="0" collapsed="false">
      <c r="F1170" s="145"/>
    </row>
    <row r="1171" customFormat="false" ht="15" hidden="false" customHeight="false" outlineLevel="0" collapsed="false">
      <c r="F1171" s="145"/>
    </row>
    <row r="1172" customFormat="false" ht="15" hidden="false" customHeight="false" outlineLevel="0" collapsed="false">
      <c r="F1172" s="145"/>
    </row>
    <row r="1173" customFormat="false" ht="15" hidden="false" customHeight="false" outlineLevel="0" collapsed="false">
      <c r="F1173" s="145"/>
    </row>
    <row r="1174" customFormat="false" ht="15" hidden="false" customHeight="false" outlineLevel="0" collapsed="false">
      <c r="F1174" s="145"/>
    </row>
    <row r="1175" customFormat="false" ht="15" hidden="false" customHeight="false" outlineLevel="0" collapsed="false">
      <c r="F1175" s="145"/>
    </row>
    <row r="1176" customFormat="false" ht="15" hidden="false" customHeight="false" outlineLevel="0" collapsed="false">
      <c r="F1176" s="145"/>
    </row>
    <row r="1177" customFormat="false" ht="15" hidden="false" customHeight="false" outlineLevel="0" collapsed="false">
      <c r="F1177" s="145"/>
    </row>
    <row r="1178" customFormat="false" ht="15" hidden="false" customHeight="false" outlineLevel="0" collapsed="false">
      <c r="F1178" s="145"/>
    </row>
    <row r="1179" customFormat="false" ht="15" hidden="false" customHeight="false" outlineLevel="0" collapsed="false">
      <c r="F1179" s="145"/>
    </row>
    <row r="1180" customFormat="false" ht="15" hidden="false" customHeight="false" outlineLevel="0" collapsed="false">
      <c r="F1180" s="145"/>
    </row>
    <row r="1181" customFormat="false" ht="15" hidden="false" customHeight="false" outlineLevel="0" collapsed="false">
      <c r="F1181" s="145"/>
    </row>
    <row r="1182" customFormat="false" ht="15" hidden="false" customHeight="false" outlineLevel="0" collapsed="false">
      <c r="F1182" s="145"/>
    </row>
    <row r="1183" customFormat="false" ht="15" hidden="false" customHeight="false" outlineLevel="0" collapsed="false">
      <c r="F1183" s="145"/>
    </row>
    <row r="1184" customFormat="false" ht="15" hidden="false" customHeight="false" outlineLevel="0" collapsed="false">
      <c r="F1184" s="145"/>
    </row>
    <row r="1185" customFormat="false" ht="15" hidden="false" customHeight="false" outlineLevel="0" collapsed="false">
      <c r="F1185" s="145"/>
    </row>
    <row r="1186" customFormat="false" ht="15" hidden="false" customHeight="false" outlineLevel="0" collapsed="false">
      <c r="F1186" s="145"/>
    </row>
    <row r="1187" customFormat="false" ht="15" hidden="false" customHeight="false" outlineLevel="0" collapsed="false">
      <c r="F1187" s="145"/>
    </row>
    <row r="1188" customFormat="false" ht="15" hidden="false" customHeight="false" outlineLevel="0" collapsed="false">
      <c r="F1188" s="145"/>
    </row>
    <row r="1189" customFormat="false" ht="15" hidden="false" customHeight="false" outlineLevel="0" collapsed="false">
      <c r="F1189" s="145"/>
    </row>
    <row r="1190" customFormat="false" ht="15" hidden="false" customHeight="false" outlineLevel="0" collapsed="false">
      <c r="F1190" s="145"/>
    </row>
    <row r="1191" customFormat="false" ht="15" hidden="false" customHeight="false" outlineLevel="0" collapsed="false">
      <c r="F1191" s="145"/>
    </row>
    <row r="1192" customFormat="false" ht="15" hidden="false" customHeight="false" outlineLevel="0" collapsed="false">
      <c r="F1192" s="145"/>
    </row>
    <row r="1193" customFormat="false" ht="15" hidden="false" customHeight="false" outlineLevel="0" collapsed="false">
      <c r="F1193" s="145"/>
    </row>
    <row r="1194" customFormat="false" ht="15" hidden="false" customHeight="false" outlineLevel="0" collapsed="false">
      <c r="F1194" s="145"/>
    </row>
    <row r="1195" customFormat="false" ht="15" hidden="false" customHeight="false" outlineLevel="0" collapsed="false">
      <c r="F1195" s="145"/>
    </row>
    <row r="1196" customFormat="false" ht="15" hidden="false" customHeight="false" outlineLevel="0" collapsed="false">
      <c r="F1196" s="145"/>
    </row>
    <row r="1197" customFormat="false" ht="15" hidden="false" customHeight="false" outlineLevel="0" collapsed="false">
      <c r="F1197" s="145"/>
    </row>
    <row r="1198" customFormat="false" ht="15" hidden="false" customHeight="false" outlineLevel="0" collapsed="false">
      <c r="F1198" s="145"/>
    </row>
    <row r="1199" customFormat="false" ht="15" hidden="false" customHeight="false" outlineLevel="0" collapsed="false">
      <c r="F1199" s="145"/>
    </row>
    <row r="1200" customFormat="false" ht="15" hidden="false" customHeight="false" outlineLevel="0" collapsed="false">
      <c r="F1200" s="145"/>
    </row>
    <row r="1201" customFormat="false" ht="15" hidden="false" customHeight="false" outlineLevel="0" collapsed="false">
      <c r="F1201" s="145"/>
    </row>
    <row r="1202" customFormat="false" ht="15" hidden="false" customHeight="false" outlineLevel="0" collapsed="false">
      <c r="F1202" s="145"/>
    </row>
    <row r="1203" customFormat="false" ht="15" hidden="false" customHeight="false" outlineLevel="0" collapsed="false">
      <c r="F1203" s="145"/>
    </row>
    <row r="1204" customFormat="false" ht="15" hidden="false" customHeight="false" outlineLevel="0" collapsed="false">
      <c r="F1204" s="145"/>
    </row>
    <row r="1205" customFormat="false" ht="15" hidden="false" customHeight="false" outlineLevel="0" collapsed="false">
      <c r="F1205" s="145"/>
    </row>
    <row r="1206" customFormat="false" ht="15" hidden="false" customHeight="false" outlineLevel="0" collapsed="false">
      <c r="F1206" s="145"/>
    </row>
    <row r="1207" customFormat="false" ht="15" hidden="false" customHeight="false" outlineLevel="0" collapsed="false">
      <c r="F1207" s="145"/>
    </row>
    <row r="1208" customFormat="false" ht="15" hidden="false" customHeight="false" outlineLevel="0" collapsed="false">
      <c r="F1208" s="145"/>
    </row>
    <row r="1209" customFormat="false" ht="15" hidden="false" customHeight="false" outlineLevel="0" collapsed="false">
      <c r="F1209" s="145"/>
    </row>
    <row r="1210" customFormat="false" ht="15" hidden="false" customHeight="false" outlineLevel="0" collapsed="false">
      <c r="F1210" s="145"/>
    </row>
    <row r="1211" customFormat="false" ht="15" hidden="false" customHeight="false" outlineLevel="0" collapsed="false">
      <c r="F1211" s="145"/>
    </row>
    <row r="1212" customFormat="false" ht="15" hidden="false" customHeight="false" outlineLevel="0" collapsed="false">
      <c r="F1212" s="145"/>
    </row>
    <row r="1213" customFormat="false" ht="15" hidden="false" customHeight="false" outlineLevel="0" collapsed="false">
      <c r="F1213" s="145"/>
    </row>
    <row r="1214" customFormat="false" ht="15" hidden="false" customHeight="false" outlineLevel="0" collapsed="false">
      <c r="F1214" s="145"/>
    </row>
    <row r="1215" customFormat="false" ht="15" hidden="false" customHeight="false" outlineLevel="0" collapsed="false">
      <c r="F1215" s="145"/>
    </row>
    <row r="1216" customFormat="false" ht="15" hidden="false" customHeight="false" outlineLevel="0" collapsed="false">
      <c r="F1216" s="145"/>
    </row>
    <row r="1217" customFormat="false" ht="15" hidden="false" customHeight="false" outlineLevel="0" collapsed="false">
      <c r="F1217" s="145"/>
    </row>
    <row r="1218" customFormat="false" ht="15" hidden="false" customHeight="false" outlineLevel="0" collapsed="false">
      <c r="F1218" s="145"/>
    </row>
    <row r="1219" customFormat="false" ht="15" hidden="false" customHeight="false" outlineLevel="0" collapsed="false">
      <c r="F1219" s="145"/>
    </row>
    <row r="1220" customFormat="false" ht="15" hidden="false" customHeight="false" outlineLevel="0" collapsed="false">
      <c r="F1220" s="145"/>
    </row>
    <row r="1221" customFormat="false" ht="15" hidden="false" customHeight="false" outlineLevel="0" collapsed="false">
      <c r="F1221" s="145"/>
    </row>
    <row r="1222" customFormat="false" ht="15" hidden="false" customHeight="false" outlineLevel="0" collapsed="false">
      <c r="F1222" s="145"/>
    </row>
    <row r="1223" customFormat="false" ht="15" hidden="false" customHeight="false" outlineLevel="0" collapsed="false">
      <c r="F1223" s="145"/>
    </row>
    <row r="1224" customFormat="false" ht="15" hidden="false" customHeight="false" outlineLevel="0" collapsed="false">
      <c r="F1224" s="145"/>
    </row>
    <row r="1225" customFormat="false" ht="15" hidden="false" customHeight="false" outlineLevel="0" collapsed="false">
      <c r="F1225" s="145"/>
    </row>
    <row r="1226" customFormat="false" ht="15" hidden="false" customHeight="false" outlineLevel="0" collapsed="false">
      <c r="F1226" s="145"/>
    </row>
    <row r="1227" customFormat="false" ht="15" hidden="false" customHeight="false" outlineLevel="0" collapsed="false">
      <c r="F1227" s="145"/>
    </row>
    <row r="1228" customFormat="false" ht="15" hidden="false" customHeight="false" outlineLevel="0" collapsed="false">
      <c r="F1228" s="145"/>
    </row>
    <row r="1229" customFormat="false" ht="15" hidden="false" customHeight="false" outlineLevel="0" collapsed="false">
      <c r="F1229" s="145"/>
    </row>
    <row r="1230" customFormat="false" ht="15" hidden="false" customHeight="false" outlineLevel="0" collapsed="false">
      <c r="F1230" s="145"/>
    </row>
    <row r="1231" customFormat="false" ht="15" hidden="false" customHeight="false" outlineLevel="0" collapsed="false">
      <c r="F1231" s="145"/>
    </row>
    <row r="1232" customFormat="false" ht="15" hidden="false" customHeight="false" outlineLevel="0" collapsed="false">
      <c r="F1232" s="145"/>
    </row>
    <row r="1233" customFormat="false" ht="15" hidden="false" customHeight="false" outlineLevel="0" collapsed="false">
      <c r="F1233" s="145"/>
    </row>
    <row r="1234" customFormat="false" ht="15" hidden="false" customHeight="false" outlineLevel="0" collapsed="false">
      <c r="F1234" s="145"/>
    </row>
    <row r="1235" customFormat="false" ht="15" hidden="false" customHeight="false" outlineLevel="0" collapsed="false">
      <c r="F1235" s="145"/>
    </row>
    <row r="1236" customFormat="false" ht="15" hidden="false" customHeight="false" outlineLevel="0" collapsed="false">
      <c r="F1236" s="145"/>
    </row>
    <row r="1237" customFormat="false" ht="15" hidden="false" customHeight="false" outlineLevel="0" collapsed="false">
      <c r="F1237" s="145"/>
    </row>
    <row r="1238" customFormat="false" ht="15" hidden="false" customHeight="false" outlineLevel="0" collapsed="false">
      <c r="F1238" s="145"/>
    </row>
    <row r="1239" customFormat="false" ht="15" hidden="false" customHeight="false" outlineLevel="0" collapsed="false">
      <c r="F1239" s="145"/>
    </row>
    <row r="1240" customFormat="false" ht="15" hidden="false" customHeight="false" outlineLevel="0" collapsed="false">
      <c r="F1240" s="145"/>
    </row>
    <row r="1241" customFormat="false" ht="15" hidden="false" customHeight="false" outlineLevel="0" collapsed="false">
      <c r="F1241" s="145"/>
    </row>
    <row r="1242" customFormat="false" ht="15" hidden="false" customHeight="false" outlineLevel="0" collapsed="false">
      <c r="F1242" s="145"/>
    </row>
    <row r="1243" customFormat="false" ht="15" hidden="false" customHeight="false" outlineLevel="0" collapsed="false">
      <c r="F1243" s="145"/>
    </row>
    <row r="1244" customFormat="false" ht="15" hidden="false" customHeight="false" outlineLevel="0" collapsed="false">
      <c r="F1244" s="145"/>
    </row>
    <row r="1245" customFormat="false" ht="15" hidden="false" customHeight="false" outlineLevel="0" collapsed="false">
      <c r="F1245" s="145"/>
    </row>
    <row r="1246" customFormat="false" ht="15" hidden="false" customHeight="false" outlineLevel="0" collapsed="false">
      <c r="F1246" s="145"/>
    </row>
    <row r="1247" customFormat="false" ht="15" hidden="false" customHeight="false" outlineLevel="0" collapsed="false">
      <c r="F1247" s="145"/>
    </row>
    <row r="1248" customFormat="false" ht="15" hidden="false" customHeight="false" outlineLevel="0" collapsed="false">
      <c r="F1248" s="145"/>
    </row>
    <row r="1249" customFormat="false" ht="15" hidden="false" customHeight="false" outlineLevel="0" collapsed="false">
      <c r="F1249" s="145"/>
    </row>
    <row r="1250" customFormat="false" ht="15" hidden="false" customHeight="false" outlineLevel="0" collapsed="false">
      <c r="F1250" s="145"/>
    </row>
    <row r="1251" customFormat="false" ht="15" hidden="false" customHeight="false" outlineLevel="0" collapsed="false">
      <c r="F1251" s="145"/>
    </row>
    <row r="1252" customFormat="false" ht="15" hidden="false" customHeight="false" outlineLevel="0" collapsed="false">
      <c r="F1252" s="145"/>
    </row>
    <row r="1253" customFormat="false" ht="15" hidden="false" customHeight="false" outlineLevel="0" collapsed="false">
      <c r="F1253" s="145"/>
    </row>
    <row r="1254" customFormat="false" ht="15" hidden="false" customHeight="false" outlineLevel="0" collapsed="false">
      <c r="F1254" s="145"/>
    </row>
    <row r="1255" customFormat="false" ht="15" hidden="false" customHeight="false" outlineLevel="0" collapsed="false">
      <c r="F1255" s="145"/>
    </row>
    <row r="1256" customFormat="false" ht="15" hidden="false" customHeight="false" outlineLevel="0" collapsed="false">
      <c r="F1256" s="145"/>
    </row>
    <row r="1257" customFormat="false" ht="15" hidden="false" customHeight="false" outlineLevel="0" collapsed="false">
      <c r="F1257" s="145"/>
    </row>
    <row r="1258" customFormat="false" ht="15" hidden="false" customHeight="false" outlineLevel="0" collapsed="false">
      <c r="F1258" s="145"/>
    </row>
    <row r="1259" customFormat="false" ht="15" hidden="false" customHeight="false" outlineLevel="0" collapsed="false">
      <c r="F1259" s="145"/>
    </row>
    <row r="1260" customFormat="false" ht="15" hidden="false" customHeight="false" outlineLevel="0" collapsed="false">
      <c r="F1260" s="145"/>
    </row>
    <row r="1261" customFormat="false" ht="15" hidden="false" customHeight="false" outlineLevel="0" collapsed="false">
      <c r="F1261" s="145"/>
    </row>
    <row r="1262" customFormat="false" ht="15" hidden="false" customHeight="false" outlineLevel="0" collapsed="false">
      <c r="F1262" s="145"/>
    </row>
    <row r="1263" customFormat="false" ht="15" hidden="false" customHeight="false" outlineLevel="0" collapsed="false">
      <c r="F1263" s="145"/>
    </row>
    <row r="1264" customFormat="false" ht="15" hidden="false" customHeight="false" outlineLevel="0" collapsed="false">
      <c r="F1264" s="145"/>
    </row>
    <row r="1265" customFormat="false" ht="15" hidden="false" customHeight="false" outlineLevel="0" collapsed="false">
      <c r="F1265" s="145"/>
    </row>
    <row r="1266" customFormat="false" ht="15" hidden="false" customHeight="false" outlineLevel="0" collapsed="false">
      <c r="F1266" s="145"/>
    </row>
    <row r="1267" customFormat="false" ht="15" hidden="false" customHeight="false" outlineLevel="0" collapsed="false">
      <c r="F1267" s="145"/>
    </row>
    <row r="1268" customFormat="false" ht="15" hidden="false" customHeight="false" outlineLevel="0" collapsed="false">
      <c r="F1268" s="145"/>
    </row>
    <row r="1269" customFormat="false" ht="15" hidden="false" customHeight="false" outlineLevel="0" collapsed="false">
      <c r="F1269" s="145"/>
    </row>
    <row r="1270" customFormat="false" ht="15" hidden="false" customHeight="false" outlineLevel="0" collapsed="false">
      <c r="F1270" s="145"/>
    </row>
    <row r="1271" customFormat="false" ht="15" hidden="false" customHeight="false" outlineLevel="0" collapsed="false">
      <c r="F1271" s="145"/>
    </row>
    <row r="1272" customFormat="false" ht="15" hidden="false" customHeight="false" outlineLevel="0" collapsed="false">
      <c r="F1272" s="145"/>
    </row>
    <row r="1273" customFormat="false" ht="15" hidden="false" customHeight="false" outlineLevel="0" collapsed="false">
      <c r="F1273" s="145"/>
    </row>
    <row r="1274" customFormat="false" ht="15" hidden="false" customHeight="false" outlineLevel="0" collapsed="false">
      <c r="F1274" s="145"/>
    </row>
    <row r="1275" customFormat="false" ht="15" hidden="false" customHeight="false" outlineLevel="0" collapsed="false">
      <c r="F1275" s="145"/>
    </row>
    <row r="1276" customFormat="false" ht="15" hidden="false" customHeight="false" outlineLevel="0" collapsed="false">
      <c r="F1276" s="145"/>
    </row>
    <row r="1277" customFormat="false" ht="15" hidden="false" customHeight="false" outlineLevel="0" collapsed="false">
      <c r="F1277" s="145"/>
    </row>
    <row r="1278" customFormat="false" ht="15" hidden="false" customHeight="false" outlineLevel="0" collapsed="false">
      <c r="F1278" s="145"/>
    </row>
    <row r="1279" customFormat="false" ht="15" hidden="false" customHeight="false" outlineLevel="0" collapsed="false">
      <c r="F1279" s="145"/>
    </row>
    <row r="1280" customFormat="false" ht="15" hidden="false" customHeight="false" outlineLevel="0" collapsed="false">
      <c r="F1280" s="145"/>
    </row>
    <row r="1281" customFormat="false" ht="15" hidden="false" customHeight="false" outlineLevel="0" collapsed="false">
      <c r="F1281" s="145"/>
    </row>
    <row r="1282" customFormat="false" ht="15" hidden="false" customHeight="false" outlineLevel="0" collapsed="false">
      <c r="F1282" s="145"/>
    </row>
    <row r="1283" customFormat="false" ht="15" hidden="false" customHeight="false" outlineLevel="0" collapsed="false">
      <c r="F1283" s="145"/>
    </row>
    <row r="1284" customFormat="false" ht="15" hidden="false" customHeight="false" outlineLevel="0" collapsed="false">
      <c r="F1284" s="145"/>
    </row>
    <row r="1285" customFormat="false" ht="15" hidden="false" customHeight="false" outlineLevel="0" collapsed="false">
      <c r="F1285" s="145"/>
    </row>
    <row r="1286" customFormat="false" ht="15" hidden="false" customHeight="false" outlineLevel="0" collapsed="false">
      <c r="F1286" s="145"/>
    </row>
    <row r="1287" customFormat="false" ht="15" hidden="false" customHeight="false" outlineLevel="0" collapsed="false">
      <c r="F1287" s="145"/>
    </row>
    <row r="1288" customFormat="false" ht="15" hidden="false" customHeight="false" outlineLevel="0" collapsed="false">
      <c r="F1288" s="145"/>
    </row>
    <row r="1289" customFormat="false" ht="15" hidden="false" customHeight="false" outlineLevel="0" collapsed="false">
      <c r="F1289" s="145"/>
    </row>
    <row r="1290" customFormat="false" ht="15" hidden="false" customHeight="false" outlineLevel="0" collapsed="false">
      <c r="F1290" s="145"/>
    </row>
    <row r="1291" customFormat="false" ht="15" hidden="false" customHeight="false" outlineLevel="0" collapsed="false">
      <c r="F1291" s="145"/>
    </row>
    <row r="1292" customFormat="false" ht="15" hidden="false" customHeight="false" outlineLevel="0" collapsed="false">
      <c r="F1292" s="145"/>
    </row>
    <row r="1293" customFormat="false" ht="15" hidden="false" customHeight="false" outlineLevel="0" collapsed="false">
      <c r="F1293" s="145"/>
    </row>
    <row r="1294" customFormat="false" ht="15" hidden="false" customHeight="false" outlineLevel="0" collapsed="false">
      <c r="F1294" s="145"/>
    </row>
    <row r="1295" customFormat="false" ht="15" hidden="false" customHeight="false" outlineLevel="0" collapsed="false">
      <c r="F1295" s="145"/>
    </row>
    <row r="1296" customFormat="false" ht="15" hidden="false" customHeight="false" outlineLevel="0" collapsed="false">
      <c r="F1296" s="145"/>
    </row>
    <row r="1297" customFormat="false" ht="15" hidden="false" customHeight="false" outlineLevel="0" collapsed="false">
      <c r="F1297" s="145"/>
    </row>
    <row r="1298" customFormat="false" ht="15" hidden="false" customHeight="false" outlineLevel="0" collapsed="false">
      <c r="F1298" s="145"/>
    </row>
    <row r="1299" customFormat="false" ht="15" hidden="false" customHeight="false" outlineLevel="0" collapsed="false">
      <c r="F1299" s="145"/>
    </row>
    <row r="1300" customFormat="false" ht="15" hidden="false" customHeight="false" outlineLevel="0" collapsed="false">
      <c r="F1300" s="145"/>
    </row>
    <row r="1301" customFormat="false" ht="15" hidden="false" customHeight="false" outlineLevel="0" collapsed="false">
      <c r="F1301" s="145"/>
    </row>
    <row r="1302" customFormat="false" ht="15" hidden="false" customHeight="false" outlineLevel="0" collapsed="false">
      <c r="F1302" s="145"/>
    </row>
    <row r="1303" customFormat="false" ht="15" hidden="false" customHeight="false" outlineLevel="0" collapsed="false">
      <c r="F1303" s="145"/>
    </row>
    <row r="1304" customFormat="false" ht="15" hidden="false" customHeight="false" outlineLevel="0" collapsed="false">
      <c r="F1304" s="145"/>
    </row>
    <row r="1305" customFormat="false" ht="15" hidden="false" customHeight="false" outlineLevel="0" collapsed="false">
      <c r="F1305" s="145"/>
    </row>
    <row r="1306" customFormat="false" ht="15" hidden="false" customHeight="false" outlineLevel="0" collapsed="false">
      <c r="F1306" s="145"/>
    </row>
    <row r="1307" customFormat="false" ht="15" hidden="false" customHeight="false" outlineLevel="0" collapsed="false">
      <c r="F1307" s="145"/>
    </row>
    <row r="1308" customFormat="false" ht="15" hidden="false" customHeight="false" outlineLevel="0" collapsed="false">
      <c r="F1308" s="145"/>
    </row>
    <row r="1309" customFormat="false" ht="15" hidden="false" customHeight="false" outlineLevel="0" collapsed="false">
      <c r="F1309" s="145"/>
    </row>
    <row r="1310" customFormat="false" ht="15" hidden="false" customHeight="false" outlineLevel="0" collapsed="false">
      <c r="F1310" s="145"/>
    </row>
    <row r="1311" customFormat="false" ht="15" hidden="false" customHeight="false" outlineLevel="0" collapsed="false">
      <c r="F1311" s="145"/>
    </row>
    <row r="1312" customFormat="false" ht="15" hidden="false" customHeight="false" outlineLevel="0" collapsed="false">
      <c r="F1312" s="145"/>
    </row>
    <row r="1313" customFormat="false" ht="15" hidden="false" customHeight="false" outlineLevel="0" collapsed="false">
      <c r="F1313" s="145"/>
    </row>
    <row r="1314" customFormat="false" ht="15" hidden="false" customHeight="false" outlineLevel="0" collapsed="false">
      <c r="F1314" s="145"/>
    </row>
    <row r="1315" customFormat="false" ht="15" hidden="false" customHeight="false" outlineLevel="0" collapsed="false">
      <c r="F1315" s="145"/>
    </row>
    <row r="1316" customFormat="false" ht="15" hidden="false" customHeight="false" outlineLevel="0" collapsed="false">
      <c r="F1316" s="145"/>
    </row>
    <row r="1317" customFormat="false" ht="15" hidden="false" customHeight="false" outlineLevel="0" collapsed="false">
      <c r="F1317" s="145"/>
    </row>
    <row r="1318" customFormat="false" ht="15" hidden="false" customHeight="false" outlineLevel="0" collapsed="false">
      <c r="F1318" s="145"/>
    </row>
    <row r="1319" customFormat="false" ht="15" hidden="false" customHeight="false" outlineLevel="0" collapsed="false">
      <c r="F1319" s="145"/>
    </row>
    <row r="1320" customFormat="false" ht="15" hidden="false" customHeight="false" outlineLevel="0" collapsed="false">
      <c r="F1320" s="145"/>
    </row>
    <row r="1321" customFormat="false" ht="15" hidden="false" customHeight="false" outlineLevel="0" collapsed="false">
      <c r="F1321" s="145"/>
    </row>
    <row r="1322" customFormat="false" ht="15" hidden="false" customHeight="false" outlineLevel="0" collapsed="false">
      <c r="F1322" s="145"/>
    </row>
    <row r="1323" customFormat="false" ht="15" hidden="false" customHeight="false" outlineLevel="0" collapsed="false">
      <c r="F1323" s="145"/>
    </row>
    <row r="1324" customFormat="false" ht="15" hidden="false" customHeight="false" outlineLevel="0" collapsed="false">
      <c r="F1324" s="145"/>
    </row>
    <row r="1325" customFormat="false" ht="15" hidden="false" customHeight="false" outlineLevel="0" collapsed="false">
      <c r="F1325" s="145"/>
    </row>
    <row r="1326" customFormat="false" ht="15" hidden="false" customHeight="false" outlineLevel="0" collapsed="false">
      <c r="F1326" s="145"/>
    </row>
    <row r="1327" customFormat="false" ht="15" hidden="false" customHeight="false" outlineLevel="0" collapsed="false">
      <c r="F1327" s="145"/>
    </row>
    <row r="1328" customFormat="false" ht="15" hidden="false" customHeight="false" outlineLevel="0" collapsed="false">
      <c r="F1328" s="145"/>
    </row>
    <row r="1329" customFormat="false" ht="15" hidden="false" customHeight="false" outlineLevel="0" collapsed="false">
      <c r="F1329" s="145"/>
    </row>
    <row r="1330" customFormat="false" ht="15" hidden="false" customHeight="false" outlineLevel="0" collapsed="false">
      <c r="F1330" s="145"/>
    </row>
    <row r="1331" customFormat="false" ht="15" hidden="false" customHeight="false" outlineLevel="0" collapsed="false">
      <c r="F1331" s="145"/>
    </row>
    <row r="1332" customFormat="false" ht="15" hidden="false" customHeight="false" outlineLevel="0" collapsed="false">
      <c r="F1332" s="145"/>
    </row>
    <row r="1333" customFormat="false" ht="15" hidden="false" customHeight="false" outlineLevel="0" collapsed="false">
      <c r="F1333" s="145"/>
    </row>
    <row r="1334" customFormat="false" ht="15" hidden="false" customHeight="false" outlineLevel="0" collapsed="false">
      <c r="F1334" s="145"/>
    </row>
    <row r="1335" customFormat="false" ht="15" hidden="false" customHeight="false" outlineLevel="0" collapsed="false">
      <c r="F1335" s="145"/>
    </row>
    <row r="1336" customFormat="false" ht="15" hidden="false" customHeight="false" outlineLevel="0" collapsed="false">
      <c r="F1336" s="145"/>
    </row>
    <row r="1337" customFormat="false" ht="15" hidden="false" customHeight="false" outlineLevel="0" collapsed="false">
      <c r="F1337" s="145"/>
    </row>
    <row r="1338" customFormat="false" ht="15" hidden="false" customHeight="false" outlineLevel="0" collapsed="false">
      <c r="F1338" s="145"/>
    </row>
    <row r="1339" customFormat="false" ht="15" hidden="false" customHeight="false" outlineLevel="0" collapsed="false">
      <c r="F1339" s="145"/>
    </row>
    <row r="1340" customFormat="false" ht="15" hidden="false" customHeight="false" outlineLevel="0" collapsed="false">
      <c r="F1340" s="145"/>
    </row>
    <row r="1341" customFormat="false" ht="15" hidden="false" customHeight="false" outlineLevel="0" collapsed="false">
      <c r="F1341" s="145"/>
    </row>
    <row r="1342" customFormat="false" ht="15" hidden="false" customHeight="false" outlineLevel="0" collapsed="false">
      <c r="F1342" s="145"/>
    </row>
    <row r="1343" customFormat="false" ht="15" hidden="false" customHeight="false" outlineLevel="0" collapsed="false">
      <c r="F1343" s="145"/>
    </row>
    <row r="1344" customFormat="false" ht="15" hidden="false" customHeight="false" outlineLevel="0" collapsed="false">
      <c r="F1344" s="145"/>
    </row>
    <row r="1345" customFormat="false" ht="15" hidden="false" customHeight="false" outlineLevel="0" collapsed="false">
      <c r="F1345" s="145"/>
    </row>
    <row r="1346" customFormat="false" ht="15" hidden="false" customHeight="false" outlineLevel="0" collapsed="false">
      <c r="F1346" s="145"/>
    </row>
    <row r="1347" customFormat="false" ht="15" hidden="false" customHeight="false" outlineLevel="0" collapsed="false">
      <c r="F1347" s="145"/>
    </row>
    <row r="1348" customFormat="false" ht="15" hidden="false" customHeight="false" outlineLevel="0" collapsed="false">
      <c r="F1348" s="145"/>
    </row>
    <row r="1349" customFormat="false" ht="15" hidden="false" customHeight="false" outlineLevel="0" collapsed="false">
      <c r="F1349" s="145"/>
    </row>
    <row r="1350" customFormat="false" ht="15" hidden="false" customHeight="false" outlineLevel="0" collapsed="false">
      <c r="F1350" s="145"/>
    </row>
    <row r="1351" customFormat="false" ht="15" hidden="false" customHeight="false" outlineLevel="0" collapsed="false">
      <c r="F1351" s="145"/>
    </row>
    <row r="1352" customFormat="false" ht="15" hidden="false" customHeight="false" outlineLevel="0" collapsed="false">
      <c r="F1352" s="145"/>
    </row>
    <row r="1353" customFormat="false" ht="15" hidden="false" customHeight="false" outlineLevel="0" collapsed="false">
      <c r="F1353" s="145"/>
    </row>
    <row r="1354" customFormat="false" ht="15" hidden="false" customHeight="false" outlineLevel="0" collapsed="false">
      <c r="F1354" s="145"/>
    </row>
    <row r="1355" customFormat="false" ht="15" hidden="false" customHeight="false" outlineLevel="0" collapsed="false">
      <c r="F1355" s="145"/>
    </row>
    <row r="1356" customFormat="false" ht="15" hidden="false" customHeight="false" outlineLevel="0" collapsed="false">
      <c r="F1356" s="145"/>
    </row>
    <row r="1357" customFormat="false" ht="15" hidden="false" customHeight="false" outlineLevel="0" collapsed="false">
      <c r="F1357" s="145"/>
    </row>
    <row r="1358" customFormat="false" ht="15" hidden="false" customHeight="false" outlineLevel="0" collapsed="false">
      <c r="F1358" s="145"/>
    </row>
    <row r="1359" customFormat="false" ht="15" hidden="false" customHeight="false" outlineLevel="0" collapsed="false">
      <c r="F1359" s="145"/>
    </row>
    <row r="1360" customFormat="false" ht="15" hidden="false" customHeight="false" outlineLevel="0" collapsed="false">
      <c r="F1360" s="145"/>
    </row>
    <row r="1361" customFormat="false" ht="15" hidden="false" customHeight="false" outlineLevel="0" collapsed="false">
      <c r="F1361" s="145"/>
    </row>
    <row r="1362" customFormat="false" ht="15" hidden="false" customHeight="false" outlineLevel="0" collapsed="false">
      <c r="F1362" s="145"/>
    </row>
    <row r="1363" customFormat="false" ht="15" hidden="false" customHeight="false" outlineLevel="0" collapsed="false">
      <c r="F1363" s="145"/>
    </row>
    <row r="1364" customFormat="false" ht="15" hidden="false" customHeight="false" outlineLevel="0" collapsed="false">
      <c r="F1364" s="145"/>
    </row>
    <row r="1365" customFormat="false" ht="15" hidden="false" customHeight="false" outlineLevel="0" collapsed="false">
      <c r="F1365" s="145"/>
    </row>
    <row r="1366" customFormat="false" ht="15" hidden="false" customHeight="false" outlineLevel="0" collapsed="false">
      <c r="F1366" s="145"/>
    </row>
    <row r="1367" customFormat="false" ht="15" hidden="false" customHeight="false" outlineLevel="0" collapsed="false">
      <c r="F1367" s="145"/>
    </row>
    <row r="1368" customFormat="false" ht="15" hidden="false" customHeight="false" outlineLevel="0" collapsed="false">
      <c r="F1368" s="145"/>
    </row>
    <row r="1369" customFormat="false" ht="15" hidden="false" customHeight="false" outlineLevel="0" collapsed="false">
      <c r="F1369" s="145"/>
    </row>
    <row r="1370" customFormat="false" ht="15" hidden="false" customHeight="false" outlineLevel="0" collapsed="false">
      <c r="F1370" s="145"/>
    </row>
    <row r="1371" customFormat="false" ht="15" hidden="false" customHeight="false" outlineLevel="0" collapsed="false">
      <c r="F1371" s="145"/>
    </row>
    <row r="1372" customFormat="false" ht="15" hidden="false" customHeight="false" outlineLevel="0" collapsed="false">
      <c r="F1372" s="145"/>
    </row>
    <row r="1373" customFormat="false" ht="15" hidden="false" customHeight="false" outlineLevel="0" collapsed="false">
      <c r="F1373" s="145"/>
    </row>
    <row r="1374" customFormat="false" ht="15" hidden="false" customHeight="false" outlineLevel="0" collapsed="false">
      <c r="F1374" s="145"/>
    </row>
    <row r="1375" customFormat="false" ht="15" hidden="false" customHeight="false" outlineLevel="0" collapsed="false">
      <c r="F1375" s="145"/>
    </row>
    <row r="1376" customFormat="false" ht="15" hidden="false" customHeight="false" outlineLevel="0" collapsed="false">
      <c r="F1376" s="145"/>
    </row>
    <row r="1377" customFormat="false" ht="15" hidden="false" customHeight="false" outlineLevel="0" collapsed="false">
      <c r="F1377" s="145"/>
    </row>
    <row r="1378" customFormat="false" ht="15" hidden="false" customHeight="false" outlineLevel="0" collapsed="false">
      <c r="F1378" s="145"/>
    </row>
    <row r="1379" customFormat="false" ht="15" hidden="false" customHeight="false" outlineLevel="0" collapsed="false">
      <c r="F1379" s="145"/>
    </row>
    <row r="1380" customFormat="false" ht="15" hidden="false" customHeight="false" outlineLevel="0" collapsed="false">
      <c r="F1380" s="145"/>
    </row>
    <row r="1381" customFormat="false" ht="15" hidden="false" customHeight="false" outlineLevel="0" collapsed="false">
      <c r="F1381" s="145"/>
    </row>
    <row r="1382" customFormat="false" ht="15" hidden="false" customHeight="false" outlineLevel="0" collapsed="false">
      <c r="F1382" s="145"/>
    </row>
    <row r="1383" customFormat="false" ht="15" hidden="false" customHeight="false" outlineLevel="0" collapsed="false">
      <c r="F1383" s="145"/>
    </row>
    <row r="1384" customFormat="false" ht="15" hidden="false" customHeight="false" outlineLevel="0" collapsed="false">
      <c r="F1384" s="145"/>
    </row>
    <row r="1385" customFormat="false" ht="15" hidden="false" customHeight="false" outlineLevel="0" collapsed="false">
      <c r="F1385" s="145"/>
    </row>
    <row r="1386" customFormat="false" ht="15" hidden="false" customHeight="false" outlineLevel="0" collapsed="false">
      <c r="F1386" s="145"/>
    </row>
    <row r="1387" customFormat="false" ht="15" hidden="false" customHeight="false" outlineLevel="0" collapsed="false">
      <c r="F1387" s="145"/>
    </row>
    <row r="1388" customFormat="false" ht="15" hidden="false" customHeight="false" outlineLevel="0" collapsed="false">
      <c r="F1388" s="145"/>
    </row>
    <row r="1389" customFormat="false" ht="15" hidden="false" customHeight="false" outlineLevel="0" collapsed="false">
      <c r="F1389" s="145"/>
    </row>
    <row r="1390" customFormat="false" ht="15" hidden="false" customHeight="false" outlineLevel="0" collapsed="false">
      <c r="F1390" s="145"/>
    </row>
    <row r="1391" customFormat="false" ht="15" hidden="false" customHeight="false" outlineLevel="0" collapsed="false">
      <c r="F1391" s="145"/>
    </row>
    <row r="1392" customFormat="false" ht="15" hidden="false" customHeight="false" outlineLevel="0" collapsed="false">
      <c r="F1392" s="145"/>
    </row>
    <row r="1393" customFormat="false" ht="15" hidden="false" customHeight="false" outlineLevel="0" collapsed="false">
      <c r="F1393" s="145"/>
    </row>
    <row r="1394" customFormat="false" ht="15" hidden="false" customHeight="false" outlineLevel="0" collapsed="false">
      <c r="F1394" s="145"/>
    </row>
    <row r="1395" customFormat="false" ht="15" hidden="false" customHeight="false" outlineLevel="0" collapsed="false">
      <c r="F1395" s="145"/>
    </row>
    <row r="1396" customFormat="false" ht="15" hidden="false" customHeight="false" outlineLevel="0" collapsed="false">
      <c r="F1396" s="145"/>
    </row>
    <row r="1397" customFormat="false" ht="15" hidden="false" customHeight="false" outlineLevel="0" collapsed="false">
      <c r="F1397" s="145"/>
    </row>
    <row r="1398" customFormat="false" ht="15" hidden="false" customHeight="false" outlineLevel="0" collapsed="false">
      <c r="F1398" s="145"/>
    </row>
    <row r="1399" customFormat="false" ht="15" hidden="false" customHeight="false" outlineLevel="0" collapsed="false">
      <c r="F1399" s="145"/>
    </row>
    <row r="1400" customFormat="false" ht="15" hidden="false" customHeight="false" outlineLevel="0" collapsed="false">
      <c r="F1400" s="145"/>
    </row>
    <row r="1401" customFormat="false" ht="15" hidden="false" customHeight="false" outlineLevel="0" collapsed="false">
      <c r="F1401" s="145"/>
    </row>
    <row r="1402" customFormat="false" ht="15" hidden="false" customHeight="false" outlineLevel="0" collapsed="false">
      <c r="F1402" s="145"/>
    </row>
    <row r="1403" customFormat="false" ht="15" hidden="false" customHeight="false" outlineLevel="0" collapsed="false">
      <c r="F1403" s="145"/>
    </row>
    <row r="1404" customFormat="false" ht="15" hidden="false" customHeight="false" outlineLevel="0" collapsed="false">
      <c r="F1404" s="145"/>
    </row>
    <row r="1405" customFormat="false" ht="15" hidden="false" customHeight="false" outlineLevel="0" collapsed="false">
      <c r="F1405" s="145"/>
    </row>
    <row r="1406" customFormat="false" ht="15" hidden="false" customHeight="false" outlineLevel="0" collapsed="false">
      <c r="F1406" s="145"/>
    </row>
    <row r="1407" customFormat="false" ht="15" hidden="false" customHeight="false" outlineLevel="0" collapsed="false">
      <c r="F1407" s="145"/>
    </row>
    <row r="1408" customFormat="false" ht="15" hidden="false" customHeight="false" outlineLevel="0" collapsed="false">
      <c r="F1408" s="145"/>
    </row>
    <row r="1409" customFormat="false" ht="15" hidden="false" customHeight="false" outlineLevel="0" collapsed="false">
      <c r="F1409" s="145"/>
    </row>
    <row r="1410" customFormat="false" ht="15" hidden="false" customHeight="false" outlineLevel="0" collapsed="false">
      <c r="F1410" s="145"/>
    </row>
    <row r="1411" customFormat="false" ht="15" hidden="false" customHeight="false" outlineLevel="0" collapsed="false">
      <c r="F1411" s="145"/>
    </row>
    <row r="1412" customFormat="false" ht="15" hidden="false" customHeight="false" outlineLevel="0" collapsed="false">
      <c r="F1412" s="145"/>
    </row>
    <row r="1413" customFormat="false" ht="15" hidden="false" customHeight="false" outlineLevel="0" collapsed="false">
      <c r="F1413" s="145"/>
    </row>
    <row r="1414" customFormat="false" ht="15" hidden="false" customHeight="false" outlineLevel="0" collapsed="false">
      <c r="F1414" s="145"/>
    </row>
    <row r="1415" customFormat="false" ht="15" hidden="false" customHeight="false" outlineLevel="0" collapsed="false">
      <c r="F1415" s="145"/>
    </row>
    <row r="1416" customFormat="false" ht="15" hidden="false" customHeight="false" outlineLevel="0" collapsed="false">
      <c r="F1416" s="145"/>
    </row>
    <row r="1417" customFormat="false" ht="15" hidden="false" customHeight="false" outlineLevel="0" collapsed="false">
      <c r="F1417" s="145"/>
    </row>
    <row r="1418" customFormat="false" ht="15" hidden="false" customHeight="false" outlineLevel="0" collapsed="false">
      <c r="F1418" s="145"/>
    </row>
    <row r="1419" customFormat="false" ht="15" hidden="false" customHeight="false" outlineLevel="0" collapsed="false">
      <c r="F1419" s="145"/>
    </row>
    <row r="1420" customFormat="false" ht="15" hidden="false" customHeight="false" outlineLevel="0" collapsed="false">
      <c r="F1420" s="145"/>
    </row>
    <row r="1421" customFormat="false" ht="15" hidden="false" customHeight="false" outlineLevel="0" collapsed="false">
      <c r="F1421" s="145"/>
    </row>
    <row r="1422" customFormat="false" ht="15" hidden="false" customHeight="false" outlineLevel="0" collapsed="false">
      <c r="F1422" s="145"/>
    </row>
    <row r="1423" customFormat="false" ht="15" hidden="false" customHeight="false" outlineLevel="0" collapsed="false">
      <c r="F1423" s="145"/>
    </row>
    <row r="1424" customFormat="false" ht="15" hidden="false" customHeight="false" outlineLevel="0" collapsed="false">
      <c r="F1424" s="145"/>
    </row>
    <row r="1425" customFormat="false" ht="15" hidden="false" customHeight="false" outlineLevel="0" collapsed="false">
      <c r="F1425" s="145"/>
    </row>
    <row r="1426" customFormat="false" ht="15" hidden="false" customHeight="false" outlineLevel="0" collapsed="false">
      <c r="F1426" s="145"/>
    </row>
    <row r="1427" customFormat="false" ht="15" hidden="false" customHeight="false" outlineLevel="0" collapsed="false">
      <c r="F1427" s="145"/>
    </row>
    <row r="1428" customFormat="false" ht="15" hidden="false" customHeight="false" outlineLevel="0" collapsed="false">
      <c r="F1428" s="145"/>
    </row>
    <row r="1429" customFormat="false" ht="15" hidden="false" customHeight="false" outlineLevel="0" collapsed="false">
      <c r="F1429" s="145"/>
    </row>
    <row r="1430" customFormat="false" ht="15" hidden="false" customHeight="false" outlineLevel="0" collapsed="false">
      <c r="F1430" s="145"/>
    </row>
    <row r="1431" customFormat="false" ht="15" hidden="false" customHeight="false" outlineLevel="0" collapsed="false">
      <c r="F1431" s="145"/>
    </row>
    <row r="1432" customFormat="false" ht="15" hidden="false" customHeight="false" outlineLevel="0" collapsed="false">
      <c r="F1432" s="145"/>
    </row>
  </sheetData>
  <mergeCells count="113">
    <mergeCell ref="A1:J1"/>
    <mergeCell ref="A2:J2"/>
    <mergeCell ref="A3:J3"/>
    <mergeCell ref="A4:J4"/>
    <mergeCell ref="A5:J5"/>
    <mergeCell ref="A6:J6"/>
    <mergeCell ref="A7:J7"/>
    <mergeCell ref="A9:J9"/>
    <mergeCell ref="A10:A11"/>
    <mergeCell ref="B10:B11"/>
    <mergeCell ref="C10:C11"/>
    <mergeCell ref="D10:D11"/>
    <mergeCell ref="E10:E11"/>
    <mergeCell ref="F10:F11"/>
    <mergeCell ref="H10:H11"/>
    <mergeCell ref="I10:I11"/>
    <mergeCell ref="J10:J11"/>
    <mergeCell ref="A12:J12"/>
    <mergeCell ref="A13:J13"/>
    <mergeCell ref="A18:H18"/>
    <mergeCell ref="A19:J19"/>
    <mergeCell ref="A23:H23"/>
    <mergeCell ref="A24:J24"/>
    <mergeCell ref="A29:H29"/>
    <mergeCell ref="A37:H37"/>
    <mergeCell ref="A38:J38"/>
    <mergeCell ref="A40:H40"/>
    <mergeCell ref="A41:J41"/>
    <mergeCell ref="A49:H49"/>
    <mergeCell ref="A57:H57"/>
    <mergeCell ref="A60:H60"/>
    <mergeCell ref="A67:H67"/>
    <mergeCell ref="A68:J68"/>
    <mergeCell ref="A72:H72"/>
    <mergeCell ref="A75:H75"/>
    <mergeCell ref="A76:J76"/>
    <mergeCell ref="A89:H89"/>
    <mergeCell ref="A90:J90"/>
    <mergeCell ref="A100:H100"/>
    <mergeCell ref="A101:J101"/>
    <mergeCell ref="A107:H107"/>
    <mergeCell ref="A112:H112"/>
    <mergeCell ref="A113:J113"/>
    <mergeCell ref="A117:H117"/>
    <mergeCell ref="A118:J118"/>
    <mergeCell ref="A119:J119"/>
    <mergeCell ref="A124:H124"/>
    <mergeCell ref="A125:J125"/>
    <mergeCell ref="A129:H129"/>
    <mergeCell ref="A130:J130"/>
    <mergeCell ref="A134:H134"/>
    <mergeCell ref="A135:J135"/>
    <mergeCell ref="A140:H140"/>
    <mergeCell ref="A141:J141"/>
    <mergeCell ref="A146:H146"/>
    <mergeCell ref="A147:J147"/>
    <mergeCell ref="A158:H158"/>
    <mergeCell ref="A159:J159"/>
    <mergeCell ref="A165:H165"/>
    <mergeCell ref="A166:J166"/>
    <mergeCell ref="A176:H176"/>
    <mergeCell ref="A177:J177"/>
    <mergeCell ref="A186:H186"/>
    <mergeCell ref="A187:J187"/>
    <mergeCell ref="A226:H226"/>
    <mergeCell ref="A227:J227"/>
    <mergeCell ref="A238:H238"/>
    <mergeCell ref="A239:J239"/>
    <mergeCell ref="A255:H255"/>
    <mergeCell ref="A256:J256"/>
    <mergeCell ref="A262:H262"/>
    <mergeCell ref="A263:J263"/>
    <mergeCell ref="A267:H267"/>
    <mergeCell ref="A268:J268"/>
    <mergeCell ref="A295:H295"/>
    <mergeCell ref="A296:H296"/>
    <mergeCell ref="A297:J297"/>
    <mergeCell ref="A298:J298"/>
    <mergeCell ref="A302:H302"/>
    <mergeCell ref="A303:J303"/>
    <mergeCell ref="A313:H313"/>
    <mergeCell ref="A314:J314"/>
    <mergeCell ref="A321:H321"/>
    <mergeCell ref="A322:J322"/>
    <mergeCell ref="A327:H327"/>
    <mergeCell ref="A328:J328"/>
    <mergeCell ref="A335:H335"/>
    <mergeCell ref="A336:J336"/>
    <mergeCell ref="A340:H340"/>
    <mergeCell ref="A341:J341"/>
    <mergeCell ref="A345:H345"/>
    <mergeCell ref="A346:J346"/>
    <mergeCell ref="A347:J347"/>
    <mergeCell ref="A355:H355"/>
    <mergeCell ref="A356:J356"/>
    <mergeCell ref="A360:H360"/>
    <mergeCell ref="A361:J361"/>
    <mergeCell ref="A365:H365"/>
    <mergeCell ref="A366:J366"/>
    <mergeCell ref="A392:H392"/>
    <mergeCell ref="A393:J393"/>
    <mergeCell ref="A398:H398"/>
    <mergeCell ref="A399:J399"/>
    <mergeCell ref="A404:H404"/>
    <mergeCell ref="A405:J405"/>
    <mergeCell ref="A410:H410"/>
    <mergeCell ref="A411:J411"/>
    <mergeCell ref="A415:H415"/>
    <mergeCell ref="A416:J416"/>
    <mergeCell ref="A422:H422"/>
    <mergeCell ref="A423:J423"/>
    <mergeCell ref="A428:H428"/>
    <mergeCell ref="A429:H429"/>
  </mergeCells>
  <conditionalFormatting sqref="E192:E196 E188:E190 E198:E225">
    <cfRule type="cellIs" priority="2" operator="equal" aboveAverage="0" equalAverage="0" bottom="0" percent="0" rank="0" text="" dxfId="0">
      <formula>0</formula>
    </cfRule>
  </conditionalFormatting>
  <conditionalFormatting sqref="E191">
    <cfRule type="cellIs" priority="3" operator="equal" aboveAverage="0" equalAverage="0" bottom="0" percent="0" rank="0" text="" dxfId="1">
      <formula>0</formula>
    </cfRule>
  </conditionalFormatting>
  <conditionalFormatting sqref="E197">
    <cfRule type="cellIs" priority="4" operator="equal" aboveAverage="0" equalAverage="0" bottom="0" percent="0" rank="0" text="" dxfId="2">
      <formula>0</formula>
    </cfRule>
  </conditionalFormatting>
  <conditionalFormatting sqref="E367:E391">
    <cfRule type="cellIs" priority="5" operator="equal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7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6"/>
  <sheetViews>
    <sheetView showFormulas="false" showGridLines="true" showRowColHeaders="true" showZeros="true" rightToLeft="false" tabSelected="true" showOutlineSymbols="true" defaultGridColor="true" view="normal" topLeftCell="B1" colorId="64" zoomScale="130" zoomScaleNormal="130" zoomScalePageLayoutView="100" workbookViewId="0">
      <selection pane="topLeft" activeCell="A9" activeCellId="0" sqref="A9"/>
    </sheetView>
  </sheetViews>
  <sheetFormatPr defaultRowHeight="15" zeroHeight="false" outlineLevelRow="0" outlineLevelCol="0"/>
  <cols>
    <col collapsed="false" customWidth="true" hidden="true" outlineLevel="0" max="1" min="1" style="0" width="1.42"/>
    <col collapsed="false" customWidth="true" hidden="false" outlineLevel="0" max="2" min="2" style="149" width="40.42"/>
    <col collapsed="false" customWidth="true" hidden="false" outlineLevel="0" max="3" min="3" style="0" width="8.14"/>
    <col collapsed="false" customWidth="true" hidden="false" outlineLevel="0" max="4" min="4" style="0" width="14.15"/>
    <col collapsed="false" customWidth="true" hidden="false" outlineLevel="0" max="5" min="5" style="0" width="8.41"/>
    <col collapsed="false" customWidth="true" hidden="false" outlineLevel="0" max="6" min="6" style="0" width="9.85"/>
    <col collapsed="false" customWidth="true" hidden="false" outlineLevel="0" max="7" min="7" style="0" width="8.86"/>
    <col collapsed="false" customWidth="true" hidden="false" outlineLevel="0" max="8" min="8" style="0" width="12.29"/>
    <col collapsed="false" customWidth="true" hidden="false" outlineLevel="0" max="9" min="9" style="0" width="8.71"/>
    <col collapsed="false" customWidth="true" hidden="false" outlineLevel="0" max="10" min="10" style="0" width="11.86"/>
    <col collapsed="false" customWidth="true" hidden="false" outlineLevel="0" max="11" min="11" style="0" width="9"/>
    <col collapsed="false" customWidth="true" hidden="false" outlineLevel="0" max="12" min="12" style="0" width="13.86"/>
    <col collapsed="false" customWidth="true" hidden="false" outlineLevel="0" max="13" min="13" style="0" width="7.29"/>
    <col collapsed="false" customWidth="true" hidden="false" outlineLevel="0" max="14" min="14" style="0" width="11.71"/>
    <col collapsed="false" customWidth="true" hidden="false" outlineLevel="0" max="15" min="15" style="0" width="19.14"/>
    <col collapsed="false" customWidth="true" hidden="false" outlineLevel="0" max="16" min="16" style="0" width="18"/>
    <col collapsed="false" customWidth="true" hidden="false" outlineLevel="0" max="1018" min="17" style="0" width="8.71"/>
    <col collapsed="false" customWidth="true" hidden="false" outlineLevel="0" max="1025" min="1019" style="0" width="11.57"/>
  </cols>
  <sheetData>
    <row r="1" customFormat="false" ht="15" hidden="false" customHeight="false" outlineLevel="0" collapsed="false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customFormat="false" ht="15" hidden="false" customHeight="false" outlineLevel="0" collapsed="false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customFormat="false" ht="15" hidden="false" customHeight="false" outlineLevel="0" collapsed="false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customFormat="false" ht="15" hidden="false" customHeight="false" outlineLevel="0" collapsed="false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customFormat="false" ht="15" hidden="false" customHeight="false" outlineLevel="0" collapsed="false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customFormat="false" ht="15" hidden="false" customHeight="false" outlineLevel="0" collapsed="false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customFormat="false" ht="15" hidden="false" customHeight="false" outlineLevel="0" collapsed="false">
      <c r="A7" s="151" t="s">
        <v>654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customFormat="false" ht="15" hidden="false" customHeight="false" outlineLevel="0" collapsed="false">
      <c r="A8" s="152" t="s">
        <v>655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customFormat="false" ht="15" hidden="false" customHeight="false" outlineLevel="0" collapsed="false">
      <c r="A9" s="153" t="s">
        <v>1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customFormat="false" ht="15" hidden="false" customHeight="false" outlineLevel="0" collapsed="false">
      <c r="A10" s="153" t="s">
        <v>656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customFormat="false" ht="15" hidden="false" customHeight="false" outlineLevel="0" collapsed="false">
      <c r="A11" s="154" t="s">
        <v>657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customFormat="false" ht="15" hidden="false" customHeight="false" outlineLevel="0" collapsed="false">
      <c r="A12" s="155" t="s">
        <v>658</v>
      </c>
      <c r="B12" s="155"/>
      <c r="C12" s="155" t="s">
        <v>659</v>
      </c>
      <c r="D12" s="155" t="s">
        <v>660</v>
      </c>
      <c r="E12" s="155" t="s">
        <v>659</v>
      </c>
      <c r="F12" s="155" t="s">
        <v>661</v>
      </c>
      <c r="G12" s="155" t="s">
        <v>659</v>
      </c>
      <c r="H12" s="155" t="s">
        <v>662</v>
      </c>
      <c r="I12" s="155" t="s">
        <v>659</v>
      </c>
      <c r="J12" s="155" t="s">
        <v>663</v>
      </c>
      <c r="K12" s="155" t="s">
        <v>659</v>
      </c>
      <c r="L12" s="155" t="s">
        <v>664</v>
      </c>
      <c r="M12" s="155" t="s">
        <v>659</v>
      </c>
      <c r="N12" s="155" t="s">
        <v>665</v>
      </c>
    </row>
    <row r="13" customFormat="false" ht="13.9" hidden="false" customHeight="true" outlineLevel="0" collapsed="false">
      <c r="A13" s="156" t="s">
        <v>666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7"/>
    </row>
    <row r="14" customFormat="false" ht="25.5" hidden="false" customHeight="false" outlineLevel="0" collapsed="false">
      <c r="A14" s="157"/>
      <c r="B14" s="158" t="str">
        <f aca="false">Orçamento!A13</f>
        <v>1.0 SERVIÇOS INICIAIS/ INSTALAÇÃO PROVISÓRIA</v>
      </c>
      <c r="C14" s="159" t="n">
        <f aca="false">D14/$D$50</f>
        <v>0.0178572129313354</v>
      </c>
      <c r="D14" s="160" t="n">
        <f aca="false">Orçamento!J18</f>
        <v>17193.0328</v>
      </c>
      <c r="E14" s="159" t="n">
        <v>1</v>
      </c>
      <c r="F14" s="161" t="n">
        <f aca="false">D14*E14</f>
        <v>17193.0328</v>
      </c>
      <c r="G14" s="157"/>
      <c r="H14" s="157"/>
      <c r="I14" s="157"/>
      <c r="J14" s="157"/>
      <c r="K14" s="157"/>
      <c r="L14" s="157"/>
      <c r="M14" s="157"/>
      <c r="N14" s="157"/>
    </row>
    <row r="15" customFormat="false" ht="15" hidden="false" customHeight="false" outlineLevel="0" collapsed="false">
      <c r="A15" s="162" t="str">
        <f aca="false">Orçamento!A19</f>
        <v>2.0 LOCAÇÃO E  TRABALHOS EM TERRA</v>
      </c>
      <c r="B15" s="162"/>
      <c r="C15" s="159" t="n">
        <f aca="false">D15/$D$50</f>
        <v>0.00349843446654024</v>
      </c>
      <c r="D15" s="160" t="n">
        <f aca="false">Orçamento!J23</f>
        <v>3368.3139</v>
      </c>
      <c r="E15" s="159" t="n">
        <v>1</v>
      </c>
      <c r="F15" s="161" t="n">
        <f aca="false">D15*E15</f>
        <v>3368.3139</v>
      </c>
      <c r="G15" s="163"/>
      <c r="H15" s="164"/>
      <c r="I15" s="163"/>
      <c r="J15" s="164"/>
      <c r="K15" s="163"/>
      <c r="L15" s="164"/>
      <c r="M15" s="163"/>
      <c r="N15" s="163"/>
    </row>
    <row r="16" customFormat="false" ht="15" hidden="false" customHeight="false" outlineLevel="0" collapsed="false">
      <c r="A16" s="165" t="str">
        <f aca="false">Orçamento!A24</f>
        <v>3.0 INFRAESTRUTURA</v>
      </c>
      <c r="B16" s="165"/>
      <c r="C16" s="159"/>
      <c r="D16" s="160"/>
      <c r="E16" s="166"/>
      <c r="F16" s="167"/>
      <c r="G16" s="166"/>
      <c r="H16" s="167"/>
      <c r="I16" s="166"/>
      <c r="J16" s="167"/>
      <c r="K16" s="166"/>
      <c r="L16" s="167"/>
      <c r="M16" s="166"/>
      <c r="N16" s="166"/>
    </row>
    <row r="17" customFormat="false" ht="21" hidden="false" customHeight="true" outlineLevel="0" collapsed="false">
      <c r="A17" s="168" t="str">
        <f aca="false">Orçamento!C25</f>
        <v>3.1 SAPATA ISOLADA</v>
      </c>
      <c r="B17" s="168"/>
      <c r="C17" s="159" t="n">
        <f aca="false">D17/$D$50</f>
        <v>0.00136412519247103</v>
      </c>
      <c r="D17" s="160" t="n">
        <f aca="false">Orçamento!J29</f>
        <v>1313.388</v>
      </c>
      <c r="E17" s="159" t="n">
        <v>1</v>
      </c>
      <c r="F17" s="161" t="n">
        <f aca="false">D17*E17</f>
        <v>1313.388</v>
      </c>
      <c r="G17" s="159"/>
      <c r="H17" s="161"/>
      <c r="I17" s="169"/>
      <c r="J17" s="169"/>
      <c r="K17" s="169"/>
      <c r="L17" s="169"/>
      <c r="M17" s="169"/>
      <c r="N17" s="169"/>
    </row>
    <row r="18" customFormat="false" ht="15" hidden="false" customHeight="false" outlineLevel="0" collapsed="false">
      <c r="A18" s="170" t="str">
        <f aca="false">Orçamento!C30</f>
        <v>3.2 VIGA BALDRAME</v>
      </c>
      <c r="B18" s="170"/>
      <c r="C18" s="159" t="n">
        <f aca="false">D18/$D$50</f>
        <v>0.0100294321101814</v>
      </c>
      <c r="D18" s="160" t="n">
        <f aca="false">Orçamento!J37</f>
        <v>9656.398</v>
      </c>
      <c r="E18" s="159" t="n">
        <v>1</v>
      </c>
      <c r="F18" s="161" t="n">
        <f aca="false">D18*E18</f>
        <v>9656.398</v>
      </c>
      <c r="G18" s="159"/>
      <c r="H18" s="161"/>
      <c r="I18" s="166"/>
      <c r="J18" s="167"/>
      <c r="K18" s="159"/>
      <c r="L18" s="161"/>
      <c r="M18" s="169"/>
      <c r="N18" s="169"/>
    </row>
    <row r="19" customFormat="false" ht="15" hidden="false" customHeight="false" outlineLevel="0" collapsed="false">
      <c r="A19" s="162" t="str">
        <f aca="false">Orçamento!A38</f>
        <v>4.0 IMPERMEABILIZAÇÃO</v>
      </c>
      <c r="B19" s="162"/>
      <c r="C19" s="159" t="n">
        <f aca="false">D19/$D$50</f>
        <v>0.00217474036572291</v>
      </c>
      <c r="D19" s="160" t="n">
        <f aca="false">Orçamento!J40</f>
        <v>2093.8532</v>
      </c>
      <c r="E19" s="159" t="n">
        <v>1</v>
      </c>
      <c r="F19" s="161" t="n">
        <f aca="false">D19*E19</f>
        <v>2093.8532</v>
      </c>
      <c r="G19" s="159"/>
      <c r="H19" s="161"/>
      <c r="I19" s="166"/>
      <c r="J19" s="167"/>
      <c r="K19" s="166"/>
      <c r="L19" s="167"/>
      <c r="M19" s="166"/>
      <c r="N19" s="166"/>
    </row>
    <row r="20" customFormat="false" ht="15" hidden="false" customHeight="false" outlineLevel="0" collapsed="false">
      <c r="A20" s="162" t="str">
        <f aca="false">Orçamento!A41</f>
        <v>5.0 SUPERESTRUTURA</v>
      </c>
      <c r="B20" s="162"/>
      <c r="C20" s="159" t="n">
        <f aca="false">D20/$D$50</f>
        <v>0</v>
      </c>
      <c r="D20" s="160"/>
      <c r="E20" s="169"/>
      <c r="F20" s="169"/>
      <c r="G20" s="166"/>
      <c r="H20" s="167"/>
      <c r="I20" s="166"/>
      <c r="J20" s="167"/>
      <c r="K20" s="166"/>
      <c r="L20" s="167"/>
      <c r="M20" s="169"/>
      <c r="N20" s="169"/>
    </row>
    <row r="21" customFormat="false" ht="15" hidden="false" customHeight="false" outlineLevel="0" collapsed="false">
      <c r="A21" s="170" t="str">
        <f aca="false">Orçamento!C42</f>
        <v>5.1 PILARES</v>
      </c>
      <c r="B21" s="170"/>
      <c r="C21" s="159" t="n">
        <f aca="false">D21/$D$50</f>
        <v>0.045455858538778</v>
      </c>
      <c r="D21" s="160" t="n">
        <f aca="false">Orçamento!J49</f>
        <v>43765.176</v>
      </c>
      <c r="E21" s="166"/>
      <c r="F21" s="167"/>
      <c r="G21" s="166" t="n">
        <v>0.5</v>
      </c>
      <c r="H21" s="167" t="n">
        <f aca="false">D21*G21</f>
        <v>21882.588</v>
      </c>
      <c r="I21" s="166" t="n">
        <v>0.5</v>
      </c>
      <c r="J21" s="167" t="n">
        <f aca="false">D21*I21</f>
        <v>21882.588</v>
      </c>
      <c r="K21" s="166"/>
      <c r="L21" s="167"/>
      <c r="M21" s="166"/>
      <c r="N21" s="166"/>
    </row>
    <row r="22" customFormat="false" ht="15" hidden="false" customHeight="false" outlineLevel="0" collapsed="false">
      <c r="A22" s="170" t="str">
        <f aca="false">Orçamento!C50</f>
        <v>5.2 VIGAS AMARRAÇÃO E INTERMEDIÁRIA</v>
      </c>
      <c r="B22" s="170"/>
      <c r="C22" s="159" t="n">
        <f aca="false">D22/$D$50</f>
        <v>0.0768434888201481</v>
      </c>
      <c r="D22" s="160" t="n">
        <f aca="false">Orçamento!J57</f>
        <v>73985.3766</v>
      </c>
      <c r="E22" s="166"/>
      <c r="F22" s="167"/>
      <c r="G22" s="159" t="n">
        <v>1</v>
      </c>
      <c r="H22" s="161" t="n">
        <f aca="false">G22*D22</f>
        <v>73985.3766</v>
      </c>
      <c r="I22" s="166"/>
      <c r="J22" s="167"/>
      <c r="K22" s="166"/>
      <c r="L22" s="167"/>
      <c r="M22" s="166"/>
      <c r="N22" s="166"/>
    </row>
    <row r="23" customFormat="false" ht="15" hidden="false" customHeight="false" outlineLevel="0" collapsed="false">
      <c r="A23" s="171" t="s">
        <v>667</v>
      </c>
      <c r="B23" s="168" t="str">
        <f aca="false">Orçamento!C58</f>
        <v>5.3 LAJE FORRO</v>
      </c>
      <c r="C23" s="159" t="n">
        <f aca="false">D23/$D$50</f>
        <v>0.0666968512779984</v>
      </c>
      <c r="D23" s="160" t="n">
        <f aca="false">Orçamento!J60</f>
        <v>64216.1325</v>
      </c>
      <c r="E23" s="166"/>
      <c r="F23" s="167"/>
      <c r="G23" s="159" t="n">
        <v>1</v>
      </c>
      <c r="H23" s="161" t="n">
        <f aca="false">G23*D23</f>
        <v>64216.1325</v>
      </c>
      <c r="I23" s="166"/>
      <c r="J23" s="167"/>
      <c r="K23" s="166"/>
      <c r="L23" s="167"/>
      <c r="M23" s="166"/>
      <c r="N23" s="166"/>
    </row>
    <row r="24" customFormat="false" ht="15" hidden="false" customHeight="false" outlineLevel="0" collapsed="false">
      <c r="A24" s="172" t="str">
        <f aca="false">Orçamento!C61</f>
        <v>5.4 VERGA E CONTRA VERGA</v>
      </c>
      <c r="B24" s="172"/>
      <c r="C24" s="159" t="n">
        <f aca="false">D24/$D$50</f>
        <v>0.0194879743769822</v>
      </c>
      <c r="D24" s="160" t="n">
        <f aca="false">Orçamento!J67</f>
        <v>18763.1398</v>
      </c>
      <c r="E24" s="169"/>
      <c r="F24" s="169"/>
      <c r="G24" s="169"/>
      <c r="H24" s="169"/>
      <c r="I24" s="166" t="n">
        <v>1</v>
      </c>
      <c r="J24" s="167" t="n">
        <f aca="false">D24*I24</f>
        <v>18763.1398</v>
      </c>
      <c r="K24" s="166"/>
      <c r="L24" s="167"/>
      <c r="M24" s="166"/>
      <c r="N24" s="166"/>
    </row>
    <row r="25" customFormat="false" ht="15" hidden="false" customHeight="false" outlineLevel="0" collapsed="false">
      <c r="A25" s="173" t="str">
        <f aca="false">Orçamento!A68</f>
        <v>6.0 PAREDES</v>
      </c>
      <c r="B25" s="173"/>
      <c r="C25" s="159"/>
      <c r="D25" s="174"/>
      <c r="E25" s="169"/>
      <c r="F25" s="169"/>
      <c r="G25" s="166"/>
      <c r="H25" s="167"/>
      <c r="I25" s="166"/>
      <c r="J25" s="167"/>
      <c r="K25" s="166"/>
      <c r="L25" s="167"/>
      <c r="M25" s="166"/>
      <c r="N25" s="166"/>
    </row>
    <row r="26" customFormat="false" ht="15" hidden="false" customHeight="false" outlineLevel="0" collapsed="false">
      <c r="A26" s="175" t="s">
        <v>668</v>
      </c>
      <c r="B26" s="176" t="str">
        <f aca="false">Orçamento!C69</f>
        <v>6.1 PAREDES</v>
      </c>
      <c r="C26" s="159" t="n">
        <f aca="false">D26/$D$50</f>
        <v>0.0745915003946154</v>
      </c>
      <c r="D26" s="160" t="n">
        <f aca="false">Orçamento!J72</f>
        <v>71817.1485</v>
      </c>
      <c r="E26" s="166"/>
      <c r="F26" s="161"/>
      <c r="G26" s="166" t="n">
        <v>0.5</v>
      </c>
      <c r="H26" s="167" t="n">
        <f aca="false">D26*G26</f>
        <v>35908.57425</v>
      </c>
      <c r="I26" s="166" t="n">
        <v>0.5</v>
      </c>
      <c r="J26" s="167" t="n">
        <f aca="false">D26*I26</f>
        <v>35908.57425</v>
      </c>
      <c r="K26" s="166"/>
      <c r="L26" s="167"/>
      <c r="M26" s="166"/>
      <c r="N26" s="166"/>
    </row>
    <row r="27" customFormat="false" ht="15" hidden="false" customHeight="false" outlineLevel="0" collapsed="false">
      <c r="A27" s="175"/>
      <c r="B27" s="176" t="str">
        <f aca="false">Orçamento!C73</f>
        <v>6.2 PAREDES PLATIBANDA</v>
      </c>
      <c r="C27" s="159" t="n">
        <f aca="false">D27/$D$50</f>
        <v>0.00714353211486947</v>
      </c>
      <c r="D27" s="160" t="n">
        <f aca="false">Orçamento!J75</f>
        <v>6877.836</v>
      </c>
      <c r="E27" s="169"/>
      <c r="F27" s="169"/>
      <c r="G27" s="166"/>
      <c r="H27" s="167"/>
      <c r="I27" s="166" t="n">
        <v>1</v>
      </c>
      <c r="J27" s="167" t="n">
        <f aca="false">D27*I27</f>
        <v>6877.836</v>
      </c>
      <c r="K27" s="166"/>
      <c r="L27" s="167"/>
      <c r="M27" s="166"/>
      <c r="N27" s="166"/>
    </row>
    <row r="28" customFormat="false" ht="15" hidden="false" customHeight="false" outlineLevel="0" collapsed="false">
      <c r="A28" s="175"/>
      <c r="B28" s="177" t="str">
        <f aca="false">Orçamento!A76</f>
        <v>7.0 ESQUADRIAS</v>
      </c>
      <c r="C28" s="159" t="n">
        <f aca="false">D28/$D$50</f>
        <v>0.0693013289686002</v>
      </c>
      <c r="D28" s="160" t="n">
        <f aca="false">Orçamento!J89</f>
        <v>66723.7394</v>
      </c>
      <c r="E28" s="169"/>
      <c r="F28" s="169"/>
      <c r="G28" s="166"/>
      <c r="H28" s="167"/>
      <c r="I28" s="166"/>
      <c r="J28" s="167"/>
      <c r="K28" s="166"/>
      <c r="L28" s="167"/>
      <c r="M28" s="166" t="n">
        <v>1</v>
      </c>
      <c r="N28" s="167" t="n">
        <f aca="false">D28*M28</f>
        <v>66723.7394</v>
      </c>
    </row>
    <row r="29" customFormat="false" ht="15" hidden="false" customHeight="false" outlineLevel="0" collapsed="false">
      <c r="A29" s="175"/>
      <c r="B29" s="177" t="str">
        <f aca="false">Orçamento!A90</f>
        <v>8.0 COBERTURA</v>
      </c>
      <c r="C29" s="159" t="n">
        <f aca="false">D29/$D$50</f>
        <v>0.135383400047915</v>
      </c>
      <c r="D29" s="160" t="n">
        <f aca="false">Orçamento!J100</f>
        <v>130347.9578</v>
      </c>
      <c r="E29" s="169"/>
      <c r="F29" s="169"/>
      <c r="G29" s="166"/>
      <c r="H29" s="167"/>
      <c r="I29" s="166" t="n">
        <v>1</v>
      </c>
      <c r="J29" s="167" t="n">
        <f aca="false">D29*I29</f>
        <v>130347.9578</v>
      </c>
      <c r="K29" s="166"/>
      <c r="L29" s="167"/>
      <c r="M29" s="166"/>
      <c r="N29" s="167"/>
    </row>
    <row r="30" customFormat="false" ht="26.25" hidden="false" customHeight="true" outlineLevel="0" collapsed="false">
      <c r="A30" s="175"/>
      <c r="B30" s="177" t="str">
        <f aca="false">Orçamento!A101</f>
        <v>9.0 REVESTIMENTO  INTERNO DE PAREDES</v>
      </c>
      <c r="C30" s="159"/>
      <c r="D30" s="160"/>
      <c r="E30" s="169"/>
      <c r="F30" s="169"/>
      <c r="G30" s="166"/>
      <c r="H30" s="167"/>
      <c r="I30" s="166"/>
      <c r="J30" s="167"/>
      <c r="K30" s="166"/>
      <c r="L30" s="167"/>
      <c r="M30" s="166"/>
      <c r="N30" s="166"/>
    </row>
    <row r="31" customFormat="false" ht="15" hidden="false" customHeight="false" outlineLevel="0" collapsed="false">
      <c r="A31" s="175"/>
      <c r="B31" s="176" t="str">
        <f aca="false">Orçamento!C102</f>
        <v>9.1.REVESTIMENTO  INTERNO</v>
      </c>
      <c r="C31" s="159" t="n">
        <f aca="false">D31/$D$50</f>
        <v>0.0492782260520769</v>
      </c>
      <c r="D31" s="160" t="n">
        <f aca="false">Orçamento!J107</f>
        <v>47445.3746</v>
      </c>
      <c r="E31" s="169"/>
      <c r="F31" s="169"/>
      <c r="G31" s="166"/>
      <c r="H31" s="167"/>
      <c r="I31" s="166"/>
      <c r="J31" s="167"/>
      <c r="K31" s="166" t="n">
        <v>1</v>
      </c>
      <c r="L31" s="167" t="n">
        <f aca="false">D31*K31</f>
        <v>47445.3746</v>
      </c>
      <c r="M31" s="166"/>
      <c r="N31" s="167"/>
    </row>
    <row r="32" customFormat="false" ht="25.5" hidden="false" customHeight="true" outlineLevel="0" collapsed="false">
      <c r="A32" s="175"/>
      <c r="B32" s="176" t="str">
        <f aca="false">Orçamento!C108</f>
        <v>9.2 REVESTIMENTO EXTERNO PAREDES</v>
      </c>
      <c r="C32" s="159" t="n">
        <f aca="false">D32/$D$50</f>
        <v>0.0208633818000779</v>
      </c>
      <c r="D32" s="160" t="n">
        <f aca="false">Orçamento!J112</f>
        <v>20087.3904</v>
      </c>
      <c r="E32" s="169"/>
      <c r="F32" s="169"/>
      <c r="G32" s="166"/>
      <c r="H32" s="167"/>
      <c r="I32" s="166"/>
      <c r="J32" s="167"/>
      <c r="K32" s="166" t="n">
        <v>1</v>
      </c>
      <c r="L32" s="174" t="n">
        <f aca="false">D32*K32</f>
        <v>20087.3904</v>
      </c>
      <c r="M32" s="166"/>
      <c r="N32" s="167"/>
    </row>
    <row r="33" customFormat="false" ht="28.5" hidden="false" customHeight="true" outlineLevel="0" collapsed="false">
      <c r="A33" s="175"/>
      <c r="B33" s="177" t="str">
        <f aca="false">Orçamento!A113</f>
        <v>10.0  REVESTIMENTO LAJE FORRO E LAJE PASSARELA</v>
      </c>
      <c r="C33" s="159" t="n">
        <f aca="false">D33/$D$50</f>
        <v>0.0258127854286022</v>
      </c>
      <c r="D33" s="160" t="n">
        <f aca="false">Orçamento!J117</f>
        <v>24852.7062</v>
      </c>
      <c r="E33" s="169"/>
      <c r="F33" s="169"/>
      <c r="G33" s="166"/>
      <c r="H33" s="167"/>
      <c r="I33" s="166"/>
      <c r="J33" s="167"/>
      <c r="K33" s="166" t="n">
        <v>1</v>
      </c>
      <c r="L33" s="174" t="n">
        <f aca="false">D33*K33</f>
        <v>24852.7062</v>
      </c>
      <c r="M33" s="166"/>
      <c r="N33" s="166"/>
    </row>
    <row r="34" customFormat="false" ht="15" hidden="false" customHeight="false" outlineLevel="0" collapsed="false">
      <c r="A34" s="175"/>
      <c r="B34" s="177" t="str">
        <f aca="false">Orçamento!A118</f>
        <v>11.0 PINTURA</v>
      </c>
      <c r="C34" s="159"/>
      <c r="D34" s="174"/>
      <c r="E34" s="169"/>
      <c r="F34" s="169"/>
      <c r="G34" s="166"/>
      <c r="H34" s="167"/>
      <c r="I34" s="166"/>
      <c r="J34" s="167"/>
      <c r="K34" s="166"/>
      <c r="L34" s="167"/>
      <c r="M34" s="166"/>
      <c r="N34" s="166"/>
    </row>
    <row r="35" customFormat="false" ht="15" hidden="false" customHeight="false" outlineLevel="0" collapsed="false">
      <c r="A35" s="175"/>
      <c r="B35" s="176" t="str">
        <f aca="false">Orçamento!A119</f>
        <v>11.1 PINTURA PAREDE INTERNA</v>
      </c>
      <c r="C35" s="159" t="n">
        <f aca="false">D35/$D$50</f>
        <v>0.0135135108299162</v>
      </c>
      <c r="D35" s="160" t="n">
        <f aca="false">Orçamento!J124</f>
        <v>13010.8901</v>
      </c>
      <c r="E35" s="169"/>
      <c r="F35" s="169"/>
      <c r="G35" s="166"/>
      <c r="H35" s="167"/>
      <c r="I35" s="166"/>
      <c r="J35" s="167"/>
      <c r="K35" s="166"/>
      <c r="L35" s="167"/>
      <c r="M35" s="166" t="n">
        <v>1</v>
      </c>
      <c r="N35" s="167" t="n">
        <f aca="false">D35*M35</f>
        <v>13010.8901</v>
      </c>
    </row>
    <row r="36" customFormat="false" ht="15" hidden="false" customHeight="false" outlineLevel="0" collapsed="false">
      <c r="A36" s="175"/>
      <c r="B36" s="176" t="str">
        <f aca="false">Orçamento!A125</f>
        <v>11.1 PINTURA PAREDE  EXTERNA</v>
      </c>
      <c r="C36" s="159" t="n">
        <f aca="false">D36/$D$50</f>
        <v>0.00998140208420994</v>
      </c>
      <c r="D36" s="160" t="n">
        <f aca="false">Orçamento!J129</f>
        <v>9610.1544</v>
      </c>
      <c r="E36" s="169"/>
      <c r="F36" s="169"/>
      <c r="G36" s="166"/>
      <c r="H36" s="167"/>
      <c r="I36" s="166"/>
      <c r="J36" s="167"/>
      <c r="K36" s="166"/>
      <c r="L36" s="167"/>
      <c r="M36" s="166" t="n">
        <v>1</v>
      </c>
      <c r="N36" s="167" t="n">
        <f aca="false">D36*M36</f>
        <v>9610.1544</v>
      </c>
    </row>
    <row r="37" customFormat="false" ht="15" hidden="false" customHeight="false" outlineLevel="0" collapsed="false">
      <c r="A37" s="175"/>
      <c r="B37" s="176" t="str">
        <f aca="false">Orçamento!A130</f>
        <v>11.2 PINTURA LAJE  FORRO</v>
      </c>
      <c r="C37" s="159" t="n">
        <f aca="false">D37/$D$50</f>
        <v>0.0181712305855654</v>
      </c>
      <c r="D37" s="160" t="n">
        <f aca="false">Orçamento!J134</f>
        <v>17495.3709</v>
      </c>
      <c r="E37" s="169"/>
      <c r="F37" s="169"/>
      <c r="G37" s="166"/>
      <c r="H37" s="167"/>
      <c r="I37" s="166"/>
      <c r="J37" s="167"/>
      <c r="K37" s="166"/>
      <c r="L37" s="167"/>
      <c r="M37" s="166" t="n">
        <v>1</v>
      </c>
      <c r="N37" s="167" t="n">
        <f aca="false">D37*M37</f>
        <v>17495.3709</v>
      </c>
    </row>
    <row r="38" customFormat="false" ht="29.25" hidden="false" customHeight="true" outlineLevel="0" collapsed="false">
      <c r="A38" s="175"/>
      <c r="B38" s="177" t="str">
        <f aca="false">Orçamento!A135</f>
        <v>12.0 PAVIMENTAÇÃO  INTERNA ( PAV. SUPERIOR E PNE TERREO)</v>
      </c>
      <c r="C38" s="159" t="n">
        <f aca="false">D38/$D$50</f>
        <v>0.0454818997126739</v>
      </c>
      <c r="D38" s="160" t="n">
        <f aca="false">Orçamento!J140</f>
        <v>43790.2486</v>
      </c>
      <c r="E38" s="166"/>
      <c r="F38" s="161"/>
      <c r="G38" s="166" t="n">
        <v>0.2</v>
      </c>
      <c r="H38" s="167" t="n">
        <f aca="false">D38*G38</f>
        <v>8758.04972</v>
      </c>
      <c r="I38" s="166"/>
      <c r="J38" s="167"/>
      <c r="K38" s="166"/>
      <c r="L38" s="167"/>
      <c r="M38" s="166" t="n">
        <v>0.8</v>
      </c>
      <c r="N38" s="167" t="n">
        <f aca="false">D38*M38</f>
        <v>35032.19888</v>
      </c>
    </row>
    <row r="39" customFormat="false" ht="29.25" hidden="false" customHeight="true" outlineLevel="0" collapsed="false">
      <c r="A39" s="175"/>
      <c r="B39" s="177" t="str">
        <f aca="false">Orçamento!A141</f>
        <v>13.0 SOLEIRAS, PEITORIS, RODAPÉ,  BANCADAS</v>
      </c>
      <c r="C39" s="159" t="n">
        <f aca="false">D39/$D$50</f>
        <v>0.00772617385770987</v>
      </c>
      <c r="D39" s="160" t="n">
        <f aca="false">Orçamento!J146</f>
        <v>7438.807</v>
      </c>
      <c r="E39" s="169"/>
      <c r="F39" s="169"/>
      <c r="G39" s="166"/>
      <c r="H39" s="167"/>
      <c r="I39" s="166"/>
      <c r="J39" s="167"/>
      <c r="K39" s="166"/>
      <c r="L39" s="167"/>
      <c r="M39" s="166" t="n">
        <v>1</v>
      </c>
      <c r="N39" s="167" t="n">
        <f aca="false">D39*M39</f>
        <v>7438.807</v>
      </c>
    </row>
    <row r="40" customFormat="false" ht="33.75" hidden="false" customHeight="true" outlineLevel="0" collapsed="false">
      <c r="A40" s="175"/>
      <c r="B40" s="177" t="str">
        <f aca="false">Orçamento!A147</f>
        <v>14.0 INSTALAÇÃO  HIDROSANITÁRIAS  ( EQUIPAMENTOS SANITARIOS)</v>
      </c>
      <c r="C40" s="159" t="n">
        <f aca="false">D40/$D$50</f>
        <v>0.0219601858662421</v>
      </c>
      <c r="D40" s="160" t="n">
        <f aca="false">Orçamento!J158</f>
        <v>21143.4</v>
      </c>
      <c r="E40" s="169"/>
      <c r="F40" s="169"/>
      <c r="G40" s="166"/>
      <c r="H40" s="167"/>
      <c r="I40" s="166"/>
      <c r="J40" s="167"/>
      <c r="K40" s="166" t="n">
        <v>0.2</v>
      </c>
      <c r="L40" s="174" t="n">
        <f aca="false">D40*K40</f>
        <v>4228.68</v>
      </c>
      <c r="M40" s="166" t="n">
        <v>0.8</v>
      </c>
      <c r="N40" s="167" t="n">
        <f aca="false">D40*M40</f>
        <v>16914.72</v>
      </c>
    </row>
    <row r="41" customFormat="false" ht="15" hidden="false" customHeight="false" outlineLevel="0" collapsed="false">
      <c r="A41" s="175"/>
      <c r="B41" s="177" t="str">
        <f aca="false">Orçamento!A159</f>
        <v>15.0 INSTALAÇÕES  ESGOTO</v>
      </c>
      <c r="C41" s="159" t="n">
        <f aca="false">D41/$D$50</f>
        <v>0.0084792362148935</v>
      </c>
      <c r="D41" s="160" t="n">
        <f aca="false">Orçamento!J165</f>
        <v>8163.86</v>
      </c>
      <c r="E41" s="169"/>
      <c r="F41" s="169"/>
      <c r="G41" s="166" t="n">
        <v>0.4</v>
      </c>
      <c r="H41" s="167" t="n">
        <f aca="false">D41*G41</f>
        <v>3265.544</v>
      </c>
      <c r="I41" s="166" t="n">
        <v>0.6</v>
      </c>
      <c r="J41" s="167" t="n">
        <f aca="false">D41*I41</f>
        <v>4898.316</v>
      </c>
      <c r="K41" s="166"/>
      <c r="L41" s="167"/>
      <c r="M41" s="166"/>
      <c r="N41" s="167"/>
    </row>
    <row r="42" customFormat="false" ht="15" hidden="false" customHeight="false" outlineLevel="0" collapsed="false">
      <c r="A42" s="175"/>
      <c r="B42" s="177" t="str">
        <f aca="false">Orçamento!A166</f>
        <v>16.0 INSTALAÇÕES ÁGUA FRIA</v>
      </c>
      <c r="C42" s="159" t="n">
        <f aca="false">D42/$D$50</f>
        <v>0.00908153144851845</v>
      </c>
      <c r="D42" s="160" t="n">
        <f aca="false">Orçamento!J176</f>
        <v>8743.7535</v>
      </c>
      <c r="E42" s="166"/>
      <c r="F42" s="167"/>
      <c r="G42" s="166" t="n">
        <v>0.1</v>
      </c>
      <c r="H42" s="167" t="n">
        <f aca="false">D42*G42</f>
        <v>874.37535</v>
      </c>
      <c r="I42" s="166"/>
      <c r="J42" s="167"/>
      <c r="K42" s="166" t="n">
        <v>0.9</v>
      </c>
      <c r="L42" s="167" t="n">
        <f aca="false">D42*K42</f>
        <v>7869.37815</v>
      </c>
      <c r="M42" s="166"/>
      <c r="N42" s="167"/>
    </row>
    <row r="43" customFormat="false" ht="30" hidden="false" customHeight="true" outlineLevel="0" collapsed="false">
      <c r="A43" s="175"/>
      <c r="B43" s="177" t="str">
        <f aca="false">Orçamento!A177</f>
        <v>17.0 DRENAGEM PLUVIAL PRÉDIO E PÁTIO</v>
      </c>
      <c r="C43" s="159" t="n">
        <f aca="false">D43/$D$50</f>
        <v>0.0179495466876573</v>
      </c>
      <c r="D43" s="160" t="n">
        <f aca="false">Orçamento!J186</f>
        <v>17281.9323</v>
      </c>
      <c r="E43" s="166"/>
      <c r="F43" s="167"/>
      <c r="G43" s="166" t="n">
        <v>0.1</v>
      </c>
      <c r="H43" s="167" t="n">
        <f aca="false">D43*G43</f>
        <v>1728.19323</v>
      </c>
      <c r="I43" s="166" t="n">
        <v>0.9</v>
      </c>
      <c r="J43" s="167" t="n">
        <f aca="false">D43*I43</f>
        <v>15553.73907</v>
      </c>
      <c r="K43" s="166"/>
      <c r="L43" s="167"/>
      <c r="M43" s="166"/>
      <c r="N43" s="167"/>
      <c r="O43" s="178"/>
    </row>
    <row r="44" customFormat="false" ht="30" hidden="false" customHeight="true" outlineLevel="0" collapsed="false">
      <c r="A44" s="175"/>
      <c r="B44" s="177" t="str">
        <f aca="false">Orçamento!A187</f>
        <v>18.0 INSTALAÇÃO ELÉTRICA PAVIMENTO SUPERIOR</v>
      </c>
      <c r="C44" s="159" t="n">
        <f aca="false">D44/$D$50</f>
        <v>0.0896769907384544</v>
      </c>
      <c r="D44" s="160" t="n">
        <f aca="false">Orçamento!J226</f>
        <v>86341.55</v>
      </c>
      <c r="E44" s="166"/>
      <c r="F44" s="167"/>
      <c r="G44" s="166"/>
      <c r="H44" s="167"/>
      <c r="I44" s="166" t="n">
        <v>0.2</v>
      </c>
      <c r="J44" s="167" t="n">
        <f aca="false">D44*I44</f>
        <v>17268.31</v>
      </c>
      <c r="K44" s="166" t="n">
        <v>0.2</v>
      </c>
      <c r="L44" s="167" t="n">
        <f aca="false">D44*K44</f>
        <v>17268.31</v>
      </c>
      <c r="M44" s="166" t="n">
        <v>0.6</v>
      </c>
      <c r="N44" s="167" t="n">
        <f aca="false">D44*M44</f>
        <v>51804.93</v>
      </c>
    </row>
    <row r="45" customFormat="false" ht="15" hidden="false" customHeight="false" outlineLevel="0" collapsed="false">
      <c r="A45" s="175"/>
      <c r="B45" s="177" t="str">
        <f aca="false">Orçamento!A227</f>
        <v>19.0 CALÇADA  EXTERNA   (PÁTIO)</v>
      </c>
      <c r="C45" s="159" t="n">
        <f aca="false">D45/$D$50</f>
        <v>0.0757734973189542</v>
      </c>
      <c r="D45" s="160" t="n">
        <f aca="false">Orçamento!J238</f>
        <v>72955.1823</v>
      </c>
      <c r="E45" s="169"/>
      <c r="F45" s="169"/>
      <c r="G45" s="166"/>
      <c r="H45" s="167"/>
      <c r="I45" s="166"/>
      <c r="J45" s="167"/>
      <c r="K45" s="166" t="n">
        <v>1</v>
      </c>
      <c r="L45" s="167" t="n">
        <f aca="false">D45*K45</f>
        <v>72955.1823</v>
      </c>
      <c r="M45" s="166"/>
      <c r="N45" s="166"/>
    </row>
    <row r="46" customFormat="false" ht="33" hidden="false" customHeight="true" outlineLevel="0" collapsed="false">
      <c r="A46" s="175"/>
      <c r="B46" s="179" t="str">
        <f aca="false">Orçamento!A239</f>
        <v>20.0     FLOREIRA PÁTIO</v>
      </c>
      <c r="C46" s="159" t="n">
        <f aca="false">D46/$D$50</f>
        <v>0.0185548699454351</v>
      </c>
      <c r="D46" s="160" t="n">
        <f aca="false">Orçamento!J255</f>
        <v>17864.7412</v>
      </c>
      <c r="E46" s="169"/>
      <c r="F46" s="169"/>
      <c r="G46" s="166"/>
      <c r="H46" s="167"/>
      <c r="I46" s="166"/>
      <c r="J46" s="167"/>
      <c r="K46" s="166" t="n">
        <v>1</v>
      </c>
      <c r="L46" s="167" t="n">
        <f aca="false">D46*K46</f>
        <v>17864.7412</v>
      </c>
      <c r="M46" s="166"/>
      <c r="N46" s="167"/>
    </row>
    <row r="47" customFormat="false" ht="24.75" hidden="false" customHeight="true" outlineLevel="0" collapsed="false">
      <c r="A47" s="175"/>
      <c r="B47" s="177" t="str">
        <f aca="false">Orçamento!A256</f>
        <v>21.0     PAVIMENTAÇÃO EXTERNA ( PASSARELA )</v>
      </c>
      <c r="C47" s="159" t="n">
        <f aca="false">D47/$D$50</f>
        <v>0.00429892184727056</v>
      </c>
      <c r="D47" s="160" t="n">
        <f aca="false">Orçamento!J262</f>
        <v>4139.028</v>
      </c>
      <c r="E47" s="169"/>
      <c r="F47" s="169"/>
      <c r="G47" s="166"/>
      <c r="H47" s="167"/>
      <c r="I47" s="166"/>
      <c r="J47" s="167"/>
      <c r="K47" s="166" t="n">
        <v>1</v>
      </c>
      <c r="L47" s="167" t="n">
        <f aca="false">D47*K47</f>
        <v>4139.028</v>
      </c>
      <c r="M47" s="166"/>
      <c r="N47" s="166"/>
    </row>
    <row r="48" customFormat="false" ht="32.25" hidden="false" customHeight="true" outlineLevel="0" collapsed="false">
      <c r="A48" s="175"/>
      <c r="B48" s="177" t="str">
        <f aca="false">Orçamento!A263</f>
        <v>22.0 PASSEIO  ( RUA DIOGO ANTONIO FEIJÓ E RUA CIPRIANO BARATA)</v>
      </c>
      <c r="C48" s="159" t="n">
        <f aca="false">D48/$D$50</f>
        <v>0.016348338338136</v>
      </c>
      <c r="D48" s="160" t="n">
        <f aca="false">Orçamento!J267</f>
        <v>15740.2792</v>
      </c>
      <c r="E48" s="169"/>
      <c r="F48" s="169"/>
      <c r="G48" s="166"/>
      <c r="H48" s="167"/>
      <c r="I48" s="166" t="n">
        <v>1</v>
      </c>
      <c r="J48" s="167" t="n">
        <f aca="false">D48*I48</f>
        <v>15740.2792</v>
      </c>
      <c r="K48" s="166"/>
      <c r="L48" s="167"/>
      <c r="M48" s="166"/>
      <c r="N48" s="167"/>
    </row>
    <row r="49" customFormat="false" ht="30.75" hidden="false" customHeight="true" outlineLevel="0" collapsed="false">
      <c r="A49" s="175"/>
      <c r="B49" s="177" t="str">
        <f aca="false">Orçamento!A268</f>
        <v>23.0 PÓRTICO DE ENTRADA PARA PEDESTRE ( 2 unid)</v>
      </c>
      <c r="C49" s="159" t="n">
        <f aca="false">D49/$D$50</f>
        <v>0.0172203916374483</v>
      </c>
      <c r="D49" s="160" t="n">
        <f aca="false">Orçamento!J295</f>
        <v>16579.8974</v>
      </c>
      <c r="E49" s="169"/>
      <c r="F49" s="169"/>
      <c r="G49" s="166"/>
      <c r="H49" s="167"/>
      <c r="I49" s="166"/>
      <c r="J49" s="167"/>
      <c r="K49" s="166" t="n">
        <v>1</v>
      </c>
      <c r="L49" s="167" t="n">
        <f aca="false">D49*K49</f>
        <v>16579.8974</v>
      </c>
      <c r="M49" s="166"/>
      <c r="N49" s="166"/>
    </row>
    <row r="50" customFormat="false" ht="15" hidden="false" customHeight="false" outlineLevel="0" collapsed="false">
      <c r="A50" s="151" t="s">
        <v>669</v>
      </c>
      <c r="B50" s="151"/>
      <c r="C50" s="159" t="n">
        <f aca="false">D50/$D$50</f>
        <v>1</v>
      </c>
      <c r="D50" s="160" t="n">
        <f aca="false">SUM(D14:D49)</f>
        <v>962806.0586</v>
      </c>
      <c r="E50" s="166" t="n">
        <f aca="false">F50/$D$50</f>
        <v>0.0349239450662509</v>
      </c>
      <c r="F50" s="180" t="n">
        <f aca="false">SUM(F14:F49)</f>
        <v>33624.9859</v>
      </c>
      <c r="G50" s="166" t="n">
        <f aca="false">H50/$D$50</f>
        <v>0.218755201806953</v>
      </c>
      <c r="H50" s="180" t="n">
        <f aca="false">SUM(H14:H49)</f>
        <v>210618.83365</v>
      </c>
      <c r="I50" s="166" t="n">
        <f aca="false">J50/$D$50</f>
        <v>0.277564456240118</v>
      </c>
      <c r="J50" s="180" t="n">
        <f aca="false">SUM(J14:J49)</f>
        <v>267240.74012</v>
      </c>
      <c r="K50" s="166" t="n">
        <f aca="false">L50/$D$50</f>
        <v>0.242302887654471</v>
      </c>
      <c r="L50" s="180" t="n">
        <f aca="false">SUM(L14:L49)</f>
        <v>233290.68825</v>
      </c>
      <c r="M50" s="166" t="n">
        <f aca="false">N50/$D$50</f>
        <v>0.226453509232207</v>
      </c>
      <c r="N50" s="180" t="n">
        <f aca="false">SUM(N14:N49)</f>
        <v>218030.81068</v>
      </c>
      <c r="O50" s="178" t="n">
        <f aca="false">E50+G50+I50+K50+M50</f>
        <v>1</v>
      </c>
      <c r="P50" s="181" t="n">
        <f aca="false">F50+H50+J50+L50+N50</f>
        <v>962806.0586</v>
      </c>
    </row>
    <row r="51" customFormat="false" ht="30.75" hidden="false" customHeight="true" outlineLevel="0" collapsed="false">
      <c r="A51" s="175"/>
      <c r="B51" s="156" t="s">
        <v>508</v>
      </c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</row>
    <row r="52" customFormat="false" ht="25.5" hidden="false" customHeight="true" outlineLevel="0" collapsed="false">
      <c r="A52" s="175"/>
      <c r="B52" s="177" t="str">
        <f aca="false">Orçamento!A298</f>
        <v>1.0 PAVIMENTAÇÃO BANHEIROS</v>
      </c>
      <c r="C52" s="159" t="n">
        <f aca="false">D52/$D$70</f>
        <v>0.0368759747956461</v>
      </c>
      <c r="D52" s="160" t="n">
        <f aca="false">Orçamento!J302</f>
        <v>5887.5</v>
      </c>
      <c r="E52" s="166"/>
      <c r="F52" s="167"/>
      <c r="G52" s="166"/>
      <c r="H52" s="167"/>
      <c r="I52" s="166" t="n">
        <v>1</v>
      </c>
      <c r="J52" s="167" t="n">
        <f aca="false">I52*$D$52</f>
        <v>5887.5</v>
      </c>
      <c r="K52" s="166"/>
      <c r="L52" s="167"/>
      <c r="M52" s="166"/>
      <c r="N52" s="166"/>
    </row>
    <row r="53" customFormat="false" ht="34.5" hidden="false" customHeight="true" outlineLevel="0" collapsed="false">
      <c r="A53" s="175"/>
      <c r="B53" s="177" t="str">
        <f aca="false">Orçamento!A303</f>
        <v>2.0 INSTALAÇÃO  HIDROSANITÁRIAS  ( EQUIPAMENTOS SANITARIOS)</v>
      </c>
      <c r="C53" s="159" t="n">
        <f aca="false">D53/$D$70</f>
        <v>0.0639915633431813</v>
      </c>
      <c r="D53" s="160" t="n">
        <f aca="false">Orçamento!J313</f>
        <v>10216.688</v>
      </c>
      <c r="E53" s="182"/>
      <c r="F53" s="167"/>
      <c r="G53" s="166"/>
      <c r="H53" s="167"/>
      <c r="I53" s="166"/>
      <c r="J53" s="167"/>
      <c r="K53" s="166" t="n">
        <v>1</v>
      </c>
      <c r="L53" s="167" t="n">
        <f aca="false">D53*K53</f>
        <v>10216.688</v>
      </c>
      <c r="M53" s="166"/>
      <c r="N53" s="166"/>
    </row>
    <row r="54" customFormat="false" ht="15" hidden="false" customHeight="false" outlineLevel="0" collapsed="false">
      <c r="A54" s="175"/>
      <c r="B54" s="177" t="str">
        <f aca="false">Orçamento!A314</f>
        <v>3.0 INSTALAÇÕES ÁGUA FRIA</v>
      </c>
      <c r="C54" s="159" t="n">
        <f aca="false">D54/$D$70</f>
        <v>0.0174645556147461</v>
      </c>
      <c r="D54" s="160" t="n">
        <f aca="false">Orçamento!J321</f>
        <v>2788.335</v>
      </c>
      <c r="E54" s="166"/>
      <c r="F54" s="167"/>
      <c r="G54" s="166"/>
      <c r="H54" s="167"/>
      <c r="I54" s="166" t="n">
        <v>1</v>
      </c>
      <c r="J54" s="167" t="n">
        <f aca="false">I54*$D$54</f>
        <v>2788.335</v>
      </c>
      <c r="K54" s="166"/>
      <c r="L54" s="167"/>
      <c r="M54" s="166"/>
      <c r="N54" s="166"/>
    </row>
    <row r="55" customFormat="false" ht="15" hidden="false" customHeight="false" outlineLevel="0" collapsed="false">
      <c r="A55" s="175"/>
      <c r="B55" s="177" t="str">
        <f aca="false">Orçamento!A322</f>
        <v>4.0 INSTALAÇÕES  ESGOTO</v>
      </c>
      <c r="C55" s="159" t="n">
        <f aca="false">D55/$D$70</f>
        <v>0.0151114143237312</v>
      </c>
      <c r="D55" s="160" t="n">
        <f aca="false">Orçamento!J327</f>
        <v>2412.64</v>
      </c>
      <c r="E55" s="169"/>
      <c r="F55" s="169"/>
      <c r="G55" s="166"/>
      <c r="H55" s="167"/>
      <c r="I55" s="166" t="n">
        <v>1</v>
      </c>
      <c r="J55" s="167" t="n">
        <f aca="false">I55*D55</f>
        <v>2412.64</v>
      </c>
      <c r="K55" s="166"/>
      <c r="L55" s="167"/>
      <c r="M55" s="166"/>
      <c r="N55" s="166"/>
    </row>
    <row r="56" customFormat="false" ht="15" hidden="false" customHeight="false" outlineLevel="0" collapsed="false">
      <c r="A56" s="175"/>
      <c r="B56" s="177" t="str">
        <f aca="false">Orçamento!A328</f>
        <v>5.0 PORTAS  BANHEIRO</v>
      </c>
      <c r="C56" s="159" t="n">
        <f aca="false">D56/$D$70</f>
        <v>0.0789623961163234</v>
      </c>
      <c r="D56" s="160" t="n">
        <f aca="false">Orçamento!J335</f>
        <v>12606.8832</v>
      </c>
      <c r="E56" s="169"/>
      <c r="F56" s="169"/>
      <c r="G56" s="166"/>
      <c r="H56" s="167"/>
      <c r="I56" s="166"/>
      <c r="J56" s="167"/>
      <c r="K56" s="166" t="n">
        <v>1</v>
      </c>
      <c r="L56" s="167" t="n">
        <f aca="false">D56*K56</f>
        <v>12606.8832</v>
      </c>
      <c r="M56" s="166"/>
      <c r="N56" s="167"/>
    </row>
    <row r="57" customFormat="false" ht="28.5" hidden="false" customHeight="true" outlineLevel="0" collapsed="false">
      <c r="A57" s="175" t="s">
        <v>670</v>
      </c>
      <c r="B57" s="183" t="str">
        <f aca="false">Orçamento!A336</f>
        <v>6.0 REVESTIMENTO  INTERNO DE PAREDES  ( BANHEIRO)</v>
      </c>
      <c r="C57" s="159" t="n">
        <f aca="false">D57/$D$70</f>
        <v>0.0306124143174903</v>
      </c>
      <c r="D57" s="160" t="n">
        <f aca="false">Orçamento!J340</f>
        <v>4887.48</v>
      </c>
      <c r="E57" s="169"/>
      <c r="F57" s="169"/>
      <c r="G57" s="166"/>
      <c r="H57" s="167"/>
      <c r="I57" s="166" t="n">
        <v>1</v>
      </c>
      <c r="J57" s="167" t="n">
        <f aca="false">I57*D57</f>
        <v>4887.48</v>
      </c>
      <c r="K57" s="166"/>
      <c r="L57" s="167"/>
      <c r="M57" s="166"/>
      <c r="N57" s="166"/>
    </row>
    <row r="58" customFormat="false" ht="28.5" hidden="false" customHeight="true" outlineLevel="0" collapsed="false">
      <c r="A58" s="175" t="s">
        <v>670</v>
      </c>
      <c r="B58" s="183" t="str">
        <f aca="false">Orçamento!A341</f>
        <v>7.0 REVESTIMENTO  PAVIMENTAÇÃO  (CIRCULAÇÃO TÉRREO)</v>
      </c>
      <c r="C58" s="159" t="n">
        <f aca="false">D58/$D$70</f>
        <v>0.14135790338331</v>
      </c>
      <c r="D58" s="160" t="n">
        <f aca="false">Orçamento!J345</f>
        <v>22568.75</v>
      </c>
      <c r="E58" s="169"/>
      <c r="F58" s="169"/>
      <c r="G58" s="166"/>
      <c r="H58" s="167"/>
      <c r="I58" s="166"/>
      <c r="J58" s="167"/>
      <c r="K58" s="166" t="n">
        <v>1</v>
      </c>
      <c r="L58" s="167" t="n">
        <f aca="false">D58*K58</f>
        <v>22568.75</v>
      </c>
      <c r="M58" s="166"/>
      <c r="N58" s="166"/>
    </row>
    <row r="59" customFormat="false" ht="15" hidden="false" customHeight="false" outlineLevel="0" collapsed="false">
      <c r="A59" s="175"/>
      <c r="B59" s="177" t="str">
        <f aca="false">Orçamento!A346</f>
        <v>8.0 PINTURA</v>
      </c>
      <c r="C59" s="159" t="n">
        <f aca="false">D59/$D$70</f>
        <v>0</v>
      </c>
      <c r="D59" s="160"/>
      <c r="E59" s="166"/>
      <c r="F59" s="167"/>
      <c r="G59" s="166"/>
      <c r="H59" s="167"/>
      <c r="I59" s="166"/>
      <c r="J59" s="167"/>
      <c r="K59" s="166"/>
      <c r="L59" s="167"/>
      <c r="M59" s="166"/>
      <c r="N59" s="166"/>
    </row>
    <row r="60" customFormat="false" ht="15" hidden="false" customHeight="false" outlineLevel="0" collapsed="false">
      <c r="A60" s="175"/>
      <c r="B60" s="176" t="str">
        <f aca="false">Orçamento!A347</f>
        <v>8.1 PINTURA PAREDE INTERNA</v>
      </c>
      <c r="C60" s="159" t="n">
        <f aca="false">D60/$D$70</f>
        <v>0.196690345216021</v>
      </c>
      <c r="D60" s="160" t="n">
        <f aca="false">Orçamento!J355</f>
        <v>31402.9504</v>
      </c>
      <c r="E60" s="169"/>
      <c r="F60" s="169"/>
      <c r="G60" s="166"/>
      <c r="H60" s="167"/>
      <c r="I60" s="166" t="n">
        <v>0.5</v>
      </c>
      <c r="J60" s="167" t="n">
        <f aca="false">I60*D60</f>
        <v>15701.4752</v>
      </c>
      <c r="K60" s="166" t="n">
        <v>0.5</v>
      </c>
      <c r="L60" s="167" t="n">
        <f aca="false">D60*K60</f>
        <v>15701.4752</v>
      </c>
      <c r="M60" s="166"/>
      <c r="N60" s="166"/>
    </row>
    <row r="61" customFormat="false" ht="15" hidden="false" customHeight="false" outlineLevel="0" collapsed="false">
      <c r="A61" s="175"/>
      <c r="B61" s="176" t="str">
        <f aca="false">Orçamento!A356</f>
        <v>8.2 PINTURA PAREDE  EXTERNA</v>
      </c>
      <c r="C61" s="159" t="n">
        <f aca="false">D61/$D$70</f>
        <v>0.0660115919750473</v>
      </c>
      <c r="D61" s="160" t="n">
        <f aca="false">Orçamento!J360</f>
        <v>10539.1993</v>
      </c>
      <c r="E61" s="169"/>
      <c r="F61" s="169"/>
      <c r="G61" s="166"/>
      <c r="H61" s="167"/>
      <c r="I61" s="166" t="n">
        <v>1</v>
      </c>
      <c r="J61" s="167" t="n">
        <f aca="false">I61*D61</f>
        <v>10539.1993</v>
      </c>
      <c r="K61" s="166"/>
      <c r="L61" s="167"/>
      <c r="M61" s="166"/>
      <c r="N61" s="167"/>
    </row>
    <row r="62" customFormat="false" ht="28.5" hidden="false" customHeight="true" outlineLevel="0" collapsed="false">
      <c r="A62" s="175" t="s">
        <v>670</v>
      </c>
      <c r="B62" s="176" t="str">
        <f aca="false">Orçamento!A361</f>
        <v>8.3 PINTURA LAJE  FORRO</v>
      </c>
      <c r="C62" s="159" t="n">
        <f aca="false">D62/$D$70</f>
        <v>0.0839738288773531</v>
      </c>
      <c r="D62" s="160" t="n">
        <f aca="false">Orçamento!J365</f>
        <v>13406.9925</v>
      </c>
      <c r="E62" s="169"/>
      <c r="F62" s="169"/>
      <c r="G62" s="166"/>
      <c r="H62" s="167"/>
      <c r="I62" s="166" t="n">
        <v>0.5</v>
      </c>
      <c r="J62" s="167" t="n">
        <f aca="false">I62*D62</f>
        <v>6703.49625</v>
      </c>
      <c r="K62" s="166" t="n">
        <v>0.5</v>
      </c>
      <c r="L62" s="167" t="n">
        <f aca="false">D62*K62</f>
        <v>6703.49625</v>
      </c>
      <c r="M62" s="166"/>
      <c r="N62" s="166"/>
    </row>
    <row r="63" customFormat="false" ht="28.5" hidden="false" customHeight="true" outlineLevel="0" collapsed="false">
      <c r="A63" s="175" t="s">
        <v>670</v>
      </c>
      <c r="B63" s="177" t="str">
        <f aca="false">Orçamento!A366</f>
        <v>9.0 INSTALAÇÃO ELETRICA</v>
      </c>
      <c r="C63" s="159" t="n">
        <f aca="false">D63/$D$70</f>
        <v>0.162556562484051</v>
      </c>
      <c r="D63" s="160" t="n">
        <f aca="false">Orçamento!J392</f>
        <v>25953.26</v>
      </c>
      <c r="E63" s="169"/>
      <c r="F63" s="169"/>
      <c r="G63" s="166"/>
      <c r="H63" s="167"/>
      <c r="I63" s="166" t="n">
        <v>0.5</v>
      </c>
      <c r="J63" s="167" t="n">
        <f aca="false">I63*D63</f>
        <v>12976.63</v>
      </c>
      <c r="K63" s="166" t="n">
        <v>0.5</v>
      </c>
      <c r="L63" s="167" t="n">
        <f aca="false">D63*K63</f>
        <v>12976.63</v>
      </c>
      <c r="M63" s="166"/>
      <c r="N63" s="166"/>
    </row>
    <row r="64" customFormat="false" ht="28.5" hidden="false" customHeight="true" outlineLevel="0" collapsed="false">
      <c r="A64" s="175"/>
      <c r="B64" s="177" t="str">
        <f aca="false">Orçamento!A393</f>
        <v>10.0  PASSEIO  E RAMPA ( RUA DIOGO ANTONIO FEIJÓ)</v>
      </c>
      <c r="C64" s="159" t="n">
        <f aca="false">D64/$D$70</f>
        <v>0.0345595234554011</v>
      </c>
      <c r="D64" s="160" t="n">
        <f aca="false">Orçamento!J398</f>
        <v>5517.6628</v>
      </c>
      <c r="E64" s="166" t="n">
        <v>0.8</v>
      </c>
      <c r="F64" s="167" t="n">
        <f aca="false">E64*D64</f>
        <v>4414.13024</v>
      </c>
      <c r="G64" s="166"/>
      <c r="H64" s="167"/>
      <c r="I64" s="166"/>
      <c r="J64" s="167"/>
      <c r="K64" s="166" t="n">
        <v>0.2</v>
      </c>
      <c r="L64" s="167" t="n">
        <f aca="false">D64*K64</f>
        <v>1103.53256</v>
      </c>
      <c r="M64" s="166"/>
      <c r="N64" s="166"/>
    </row>
    <row r="65" customFormat="false" ht="28.5" hidden="false" customHeight="true" outlineLevel="0" collapsed="false">
      <c r="A65" s="175"/>
      <c r="B65" s="177" t="str">
        <f aca="false">Orçamento!A399</f>
        <v>11.0   PAVIMENTAÇÃO EXTERNA ( PASSARELA E CALÇADA ACESSO CIPRIANO BARATA )</v>
      </c>
      <c r="C65" s="159" t="n">
        <f aca="false">D65/$D$70</f>
        <v>0.0231801055980602</v>
      </c>
      <c r="D65" s="160" t="n">
        <f aca="false">Orçamento!J404</f>
        <v>3700.8614</v>
      </c>
      <c r="E65" s="169"/>
      <c r="F65" s="169"/>
      <c r="G65" s="166" t="n">
        <v>1</v>
      </c>
      <c r="H65" s="167" t="n">
        <f aca="false">G65*D65</f>
        <v>3700.8614</v>
      </c>
      <c r="I65" s="166"/>
      <c r="J65" s="167"/>
      <c r="K65" s="166"/>
      <c r="L65" s="167"/>
      <c r="M65" s="166"/>
      <c r="N65" s="166"/>
    </row>
    <row r="66" customFormat="false" ht="28.5" hidden="false" customHeight="true" outlineLevel="0" collapsed="false">
      <c r="A66" s="175"/>
      <c r="B66" s="177" t="str">
        <f aca="false">Orçamento!A405</f>
        <v>12.0   MOURÕES</v>
      </c>
      <c r="C66" s="159" t="n">
        <f aca="false">D66/$D$70</f>
        <v>0.012801922912691</v>
      </c>
      <c r="D66" s="160" t="n">
        <f aca="false">Orçamento!J410</f>
        <v>2043.914</v>
      </c>
      <c r="E66" s="166" t="n">
        <v>1</v>
      </c>
      <c r="F66" s="167" t="n">
        <f aca="false">E66*D66</f>
        <v>2043.914</v>
      </c>
      <c r="G66" s="166"/>
      <c r="H66" s="167"/>
      <c r="I66" s="166"/>
      <c r="J66" s="167"/>
      <c r="K66" s="166"/>
      <c r="L66" s="167"/>
      <c r="M66" s="166"/>
      <c r="N66" s="166"/>
    </row>
    <row r="67" customFormat="false" ht="28.5" hidden="false" customHeight="true" outlineLevel="0" collapsed="false">
      <c r="A67" s="175"/>
      <c r="B67" s="177" t="str">
        <f aca="false">Orçamento!A411</f>
        <v>13.0  TELA DE ARAME</v>
      </c>
      <c r="C67" s="159" t="n">
        <f aca="false">D67/$D$70</f>
        <v>0.00884321890352048</v>
      </c>
      <c r="D67" s="160" t="n">
        <f aca="false">Orçamento!J415</f>
        <v>1411.88</v>
      </c>
      <c r="E67" s="166" t="n">
        <v>1</v>
      </c>
      <c r="F67" s="167" t="n">
        <f aca="false">E67*D67</f>
        <v>1411.88</v>
      </c>
      <c r="G67" s="166"/>
      <c r="H67" s="167"/>
      <c r="I67" s="166"/>
      <c r="J67" s="167"/>
      <c r="K67" s="166"/>
      <c r="L67" s="167"/>
      <c r="M67" s="166"/>
      <c r="N67" s="166"/>
    </row>
    <row r="68" customFormat="false" ht="37.5" hidden="false" customHeight="true" outlineLevel="0" collapsed="false">
      <c r="A68" s="175"/>
      <c r="B68" s="177" t="str">
        <f aca="false">Orçamento!A416</f>
        <v>14.0  REVESTIMENTO DE MURO EXTERNO (PASSEIO CIPRIANO BARATA)</v>
      </c>
      <c r="C68" s="159" t="n">
        <f aca="false">D68/$D$70</f>
        <v>0.00755119748851481</v>
      </c>
      <c r="D68" s="160" t="n">
        <f aca="false">Orçamento!J422</f>
        <v>1205.6</v>
      </c>
      <c r="E68" s="166" t="n">
        <v>1</v>
      </c>
      <c r="F68" s="167" t="n">
        <f aca="false">E68*D68</f>
        <v>1205.6</v>
      </c>
      <c r="G68" s="166"/>
      <c r="H68" s="167"/>
      <c r="I68" s="166"/>
      <c r="J68" s="167"/>
      <c r="K68" s="166"/>
      <c r="L68" s="167"/>
      <c r="M68" s="166"/>
      <c r="N68" s="166"/>
    </row>
    <row r="69" customFormat="false" ht="28.5" hidden="false" customHeight="true" outlineLevel="0" collapsed="false">
      <c r="A69" s="175"/>
      <c r="B69" s="183" t="str">
        <f aca="false">Orçamento!A423</f>
        <v>15.0 SERVIÇOS FINAIS</v>
      </c>
      <c r="C69" s="159" t="n">
        <f aca="false">D69/$D$70</f>
        <v>0.0194554811949114</v>
      </c>
      <c r="D69" s="160" t="n">
        <f aca="false">Orçamento!J428</f>
        <v>3106.1998</v>
      </c>
      <c r="E69" s="169"/>
      <c r="F69" s="169"/>
      <c r="G69" s="166"/>
      <c r="H69" s="167"/>
      <c r="I69" s="166"/>
      <c r="J69" s="167"/>
      <c r="K69" s="166"/>
      <c r="L69" s="167"/>
      <c r="M69" s="166" t="n">
        <v>1</v>
      </c>
      <c r="N69" s="167" t="n">
        <f aca="false">M69*D69</f>
        <v>3106.1998</v>
      </c>
    </row>
    <row r="70" customFormat="false" ht="15" hidden="false" customHeight="false" outlineLevel="0" collapsed="false">
      <c r="A70" s="151" t="s">
        <v>671</v>
      </c>
      <c r="B70" s="151"/>
      <c r="C70" s="159" t="n">
        <f aca="false">D70/$D$70</f>
        <v>1</v>
      </c>
      <c r="D70" s="160" t="n">
        <f aca="false">SUM(D52:D69)</f>
        <v>159656.7964</v>
      </c>
      <c r="E70" s="166" t="n">
        <f aca="false">F70/$D$70</f>
        <v>0.0568439580690472</v>
      </c>
      <c r="F70" s="180" t="n">
        <f aca="false">SUM(F52:F69)</f>
        <v>9075.52424</v>
      </c>
      <c r="G70" s="166" t="n">
        <f aca="false">H70/$D$70</f>
        <v>0.0231801055980602</v>
      </c>
      <c r="H70" s="180" t="n">
        <f aca="false">SUM(H52:H69)</f>
        <v>3700.8614</v>
      </c>
      <c r="I70" s="166" t="n">
        <f aca="false">J70/$D$70</f>
        <v>0.387686319315374</v>
      </c>
      <c r="J70" s="180" t="n">
        <f aca="false">SUM(J52:J69)</f>
        <v>61896.75575</v>
      </c>
      <c r="K70" s="166" t="n">
        <f aca="false">L70/$D$70</f>
        <v>0.512834135822608</v>
      </c>
      <c r="L70" s="180" t="n">
        <f aca="false">SUM(L52:L69)</f>
        <v>81877.45521</v>
      </c>
      <c r="M70" s="166" t="n">
        <f aca="false">N70/$D$70</f>
        <v>0.0194554811949114</v>
      </c>
      <c r="N70" s="180" t="n">
        <f aca="false">SUM(N52:N69)</f>
        <v>3106.1998</v>
      </c>
      <c r="O70" s="178" t="n">
        <f aca="false">E70+G70+I70+K70+M70</f>
        <v>1</v>
      </c>
      <c r="P70" s="184" t="n">
        <f aca="false">F70+H70+J70+L70+N70</f>
        <v>159656.7964</v>
      </c>
    </row>
    <row r="71" customFormat="false" ht="15" hidden="false" customHeight="false" outlineLevel="0" collapsed="false">
      <c r="A71" s="151" t="s">
        <v>29</v>
      </c>
      <c r="B71" s="151"/>
      <c r="C71" s="159"/>
      <c r="D71" s="160" t="n">
        <f aca="false">D50</f>
        <v>962806.0586</v>
      </c>
      <c r="E71" s="166" t="n">
        <f aca="false">E50</f>
        <v>0.0349239450662509</v>
      </c>
      <c r="F71" s="180" t="n">
        <f aca="false">F50</f>
        <v>33624.9859</v>
      </c>
      <c r="G71" s="166" t="n">
        <f aca="false">G50</f>
        <v>0.218755201806953</v>
      </c>
      <c r="H71" s="180" t="n">
        <f aca="false">H50</f>
        <v>210618.83365</v>
      </c>
      <c r="I71" s="166" t="n">
        <f aca="false">I50</f>
        <v>0.277564456240118</v>
      </c>
      <c r="J71" s="180" t="n">
        <f aca="false">J50</f>
        <v>267240.74012</v>
      </c>
      <c r="K71" s="166" t="n">
        <f aca="false">K50</f>
        <v>0.242302887654471</v>
      </c>
      <c r="L71" s="180" t="n">
        <f aca="false">L50</f>
        <v>233290.68825</v>
      </c>
      <c r="M71" s="166" t="n">
        <f aca="false">M50</f>
        <v>0.226453509232207</v>
      </c>
      <c r="N71" s="180" t="n">
        <f aca="false">N50</f>
        <v>218030.81068</v>
      </c>
      <c r="O71" s="178" t="n">
        <f aca="false">E71+G71+I71+K71+M71</f>
        <v>1</v>
      </c>
      <c r="P71" s="184" t="n">
        <f aca="false">F71+H71+J71+L71+N71</f>
        <v>962806.0586</v>
      </c>
    </row>
    <row r="72" customFormat="false" ht="15" hidden="false" customHeight="false" outlineLevel="0" collapsed="false">
      <c r="A72" s="151" t="s">
        <v>672</v>
      </c>
      <c r="B72" s="151"/>
      <c r="C72" s="159" t="n">
        <v>1</v>
      </c>
      <c r="D72" s="160" t="n">
        <f aca="false">D50+D70</f>
        <v>1122462.855</v>
      </c>
      <c r="E72" s="185" t="n">
        <f aca="false">E71+E70</f>
        <v>0.0917679031352981</v>
      </c>
      <c r="F72" s="180" t="n">
        <f aca="false">F71+F70</f>
        <v>42700.51014</v>
      </c>
      <c r="G72" s="185" t="n">
        <f aca="false">G71+G70</f>
        <v>0.241935307405013</v>
      </c>
      <c r="H72" s="180" t="n">
        <f aca="false">H71+H70</f>
        <v>214319.69505</v>
      </c>
      <c r="I72" s="185" t="n">
        <f aca="false">I71+I70</f>
        <v>0.665250775555491</v>
      </c>
      <c r="J72" s="180" t="n">
        <f aca="false">J71+J70</f>
        <v>329137.49587</v>
      </c>
      <c r="K72" s="185" t="n">
        <f aca="false">K71+K70</f>
        <v>0.755137023477079</v>
      </c>
      <c r="L72" s="180" t="n">
        <f aca="false">L71+L70</f>
        <v>315168.14346</v>
      </c>
      <c r="M72" s="185" t="n">
        <f aca="false">M71+M70</f>
        <v>0.245908990427118</v>
      </c>
      <c r="N72" s="180" t="n">
        <f aca="false">N71+N70</f>
        <v>221137.01048</v>
      </c>
      <c r="O72" s="178"/>
      <c r="P72" s="184" t="n">
        <f aca="false">F72+H72+J72+L72+N72</f>
        <v>1122462.855</v>
      </c>
    </row>
    <row r="73" customFormat="false" ht="15" hidden="false" customHeight="false" outlineLevel="0" collapsed="false">
      <c r="A73" s="186"/>
      <c r="B73" s="187"/>
      <c r="C73" s="186"/>
      <c r="D73" s="186"/>
      <c r="E73" s="188"/>
      <c r="F73" s="188"/>
      <c r="G73" s="188"/>
      <c r="H73" s="188"/>
      <c r="I73" s="188"/>
      <c r="J73" s="188"/>
      <c r="K73" s="188"/>
      <c r="L73" s="186"/>
      <c r="M73" s="186"/>
      <c r="N73" s="186"/>
    </row>
    <row r="74" customFormat="false" ht="15" hidden="false" customHeight="false" outlineLevel="0" collapsed="false">
      <c r="A74" s="186"/>
      <c r="B74" s="187"/>
      <c r="C74" s="186"/>
      <c r="D74" s="186"/>
      <c r="E74" s="188"/>
      <c r="F74" s="188"/>
      <c r="G74" s="188"/>
      <c r="H74" s="186"/>
      <c r="I74" s="186"/>
      <c r="J74" s="186"/>
      <c r="K74" s="189"/>
      <c r="L74" s="190"/>
      <c r="M74" s="186"/>
      <c r="N74" s="186"/>
    </row>
    <row r="75" customFormat="false" ht="15" hidden="false" customHeight="true" outlineLevel="0" collapsed="false">
      <c r="A75" s="191" t="s">
        <v>673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</row>
    <row r="76" customFormat="false" ht="15" hidden="false" customHeight="false" outlineLevel="0" collapsed="false">
      <c r="A76" s="186"/>
      <c r="B76" s="187"/>
      <c r="C76" s="192"/>
      <c r="D76" s="186"/>
      <c r="E76" s="186"/>
      <c r="F76" s="192"/>
      <c r="G76" s="192"/>
      <c r="H76" s="192"/>
      <c r="I76" s="186"/>
      <c r="J76" s="186"/>
      <c r="K76" s="186"/>
      <c r="L76" s="186"/>
      <c r="M76" s="186"/>
      <c r="N76" s="186"/>
    </row>
    <row r="77" customFormat="false" ht="15" hidden="false" customHeight="false" outlineLevel="0" collapsed="false">
      <c r="A77" s="186"/>
      <c r="B77" s="193"/>
      <c r="C77" s="194"/>
      <c r="D77" s="194" t="s">
        <v>674</v>
      </c>
      <c r="E77" s="195"/>
      <c r="F77" s="195"/>
      <c r="G77" s="194"/>
      <c r="H77" s="195"/>
      <c r="I77" s="194"/>
      <c r="J77" s="194" t="s">
        <v>674</v>
      </c>
      <c r="M77" s="194"/>
      <c r="N77" s="194"/>
    </row>
    <row r="78" customFormat="false" ht="15" hidden="false" customHeight="false" outlineLevel="0" collapsed="false">
      <c r="A78" s="186"/>
      <c r="B78" s="196"/>
      <c r="C78" s="195" t="s">
        <v>675</v>
      </c>
      <c r="D78" s="195"/>
      <c r="E78" s="195"/>
      <c r="F78" s="195"/>
      <c r="G78" s="195"/>
      <c r="H78" s="195"/>
      <c r="I78" s="195" t="s">
        <v>676</v>
      </c>
      <c r="J78" s="195"/>
      <c r="M78" s="195"/>
      <c r="N78" s="195"/>
    </row>
    <row r="79" customFormat="false" ht="15" hidden="false" customHeight="false" outlineLevel="0" collapsed="false">
      <c r="A79" s="186"/>
      <c r="B79" s="196"/>
      <c r="C79" s="195"/>
      <c r="D79" s="195"/>
      <c r="E79" s="186"/>
      <c r="F79" s="186"/>
      <c r="G79" s="195"/>
      <c r="H79" s="186"/>
      <c r="I79" s="195"/>
      <c r="J79" s="195"/>
      <c r="M79" s="195"/>
      <c r="N79" s="195"/>
    </row>
    <row r="82" customFormat="false" ht="15" hidden="false" customHeight="false" outlineLevel="0" collapsed="false">
      <c r="B82" s="193"/>
      <c r="C82" s="194"/>
      <c r="D82" s="194" t="s">
        <v>674</v>
      </c>
      <c r="E82" s="195"/>
      <c r="F82" s="195"/>
      <c r="G82" s="194"/>
      <c r="H82" s="195"/>
      <c r="I82" s="194"/>
      <c r="J82" s="194" t="s">
        <v>674</v>
      </c>
      <c r="N82" s="18"/>
    </row>
    <row r="83" customFormat="false" ht="15" hidden="false" customHeight="false" outlineLevel="0" collapsed="false">
      <c r="B83" s="196"/>
      <c r="C83" s="195"/>
      <c r="D83" s="195" t="s">
        <v>677</v>
      </c>
      <c r="E83" s="195"/>
      <c r="F83" s="195"/>
      <c r="G83" s="195"/>
      <c r="H83" s="195"/>
      <c r="I83" s="195"/>
      <c r="J83" s="195" t="s">
        <v>678</v>
      </c>
    </row>
    <row r="84" customFormat="false" ht="15" hidden="false" customHeight="false" outlineLevel="0" collapsed="false">
      <c r="B84" s="196"/>
      <c r="C84" s="195"/>
      <c r="D84" s="195" t="s">
        <v>679</v>
      </c>
      <c r="E84" s="186"/>
      <c r="F84" s="186"/>
      <c r="G84" s="195"/>
      <c r="H84" s="186"/>
      <c r="I84" s="195"/>
      <c r="J84" s="195" t="s">
        <v>680</v>
      </c>
      <c r="N84" s="197"/>
    </row>
    <row r="86" customFormat="false" ht="15" hidden="false" customHeight="false" outlineLevel="0" collapsed="false">
      <c r="F86" s="198"/>
    </row>
  </sheetData>
  <mergeCells count="24">
    <mergeCell ref="A1:N6"/>
    <mergeCell ref="A7:N7"/>
    <mergeCell ref="A8:N8"/>
    <mergeCell ref="A9:N9"/>
    <mergeCell ref="A10:N10"/>
    <mergeCell ref="A11:N11"/>
    <mergeCell ref="A12:B12"/>
    <mergeCell ref="A13:M13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50:B50"/>
    <mergeCell ref="B51:N51"/>
    <mergeCell ref="A70:B70"/>
    <mergeCell ref="A71:B71"/>
    <mergeCell ref="A72:B72"/>
    <mergeCell ref="A75:N75"/>
  </mergeCells>
  <printOptions headings="false" gridLines="false" gridLinesSet="true" horizontalCentered="true" verticalCentered="false"/>
  <pageMargins left="0.39375" right="0.196527777777778" top="0.196527777777778" bottom="0.393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199"/>
      <c r="B1" s="200"/>
      <c r="C1" s="201"/>
      <c r="D1" s="202"/>
      <c r="E1" s="203"/>
      <c r="F1" s="202"/>
      <c r="G1" s="204"/>
      <c r="H1" s="202"/>
      <c r="I1" s="202"/>
      <c r="J1" s="204"/>
    </row>
    <row r="2" customFormat="false" ht="15" hidden="false" customHeight="false" outlineLevel="0" collapsed="false">
      <c r="C2" s="205"/>
      <c r="D2" s="202"/>
      <c r="E2" s="203"/>
      <c r="F2" s="202"/>
      <c r="G2" s="204"/>
      <c r="H2" s="202"/>
      <c r="I2" s="202"/>
      <c r="J2" s="204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Y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>
    <row r="1" customFormat="false" ht="162" hidden="false" customHeight="false" outlineLevel="0" collapsed="false">
      <c r="A1" s="54" t="s">
        <v>681</v>
      </c>
      <c r="B1" s="56" t="s">
        <v>682</v>
      </c>
      <c r="C1" s="76" t="s">
        <v>683</v>
      </c>
      <c r="D1" s="206" t="s">
        <v>684</v>
      </c>
      <c r="E1" s="207" t="n">
        <v>1</v>
      </c>
      <c r="F1" s="207" t="n">
        <v>258.52</v>
      </c>
      <c r="G1" s="207" t="n">
        <v>323.05</v>
      </c>
      <c r="H1" s="207" t="n">
        <f aca="false">G1*0.75</f>
        <v>242.2875</v>
      </c>
      <c r="I1" s="207" t="n">
        <f aca="false">G1-H1</f>
        <v>80.7625</v>
      </c>
      <c r="J1" s="207" t="n">
        <f aca="false">G1*E1</f>
        <v>323.05</v>
      </c>
      <c r="K1" s="208" t="n">
        <f aca="false">(F1*24.96/100)+F1</f>
        <v>323.046592</v>
      </c>
      <c r="L1" s="209" t="s">
        <v>681</v>
      </c>
      <c r="M1" s="210" t="s">
        <v>682</v>
      </c>
      <c r="N1" s="211" t="s">
        <v>683</v>
      </c>
      <c r="O1" s="212" t="s">
        <v>684</v>
      </c>
      <c r="P1" s="207" t="n">
        <v>1</v>
      </c>
      <c r="Q1" s="207" t="n">
        <v>258.52</v>
      </c>
      <c r="R1" s="207" t="n">
        <v>323.05</v>
      </c>
      <c r="S1" s="207" t="n">
        <f aca="false">R1*0.75</f>
        <v>242.2875</v>
      </c>
      <c r="T1" s="207" t="n">
        <f aca="false">R1-S1</f>
        <v>80.7625</v>
      </c>
      <c r="U1" s="207" t="n">
        <f aca="false">R1*P1</f>
        <v>323.05</v>
      </c>
      <c r="V1" s="208" t="n">
        <f aca="false">(Q1*24.96/100)+Q1</f>
        <v>323.046592</v>
      </c>
      <c r="W1" s="209" t="s">
        <v>681</v>
      </c>
      <c r="X1" s="210" t="s">
        <v>682</v>
      </c>
      <c r="Y1" s="211" t="s">
        <v>683</v>
      </c>
      <c r="Z1" s="212" t="s">
        <v>684</v>
      </c>
      <c r="AA1" s="207" t="n">
        <v>1</v>
      </c>
      <c r="AB1" s="207" t="n">
        <v>258.52</v>
      </c>
      <c r="AC1" s="207" t="n">
        <v>323.05</v>
      </c>
      <c r="AD1" s="207" t="n">
        <f aca="false">AC1*0.75</f>
        <v>242.2875</v>
      </c>
      <c r="AE1" s="207" t="n">
        <f aca="false">AC1-AD1</f>
        <v>80.7625</v>
      </c>
      <c r="AF1" s="207" t="n">
        <f aca="false">AC1*AA1</f>
        <v>323.05</v>
      </c>
      <c r="AG1" s="208" t="n">
        <f aca="false">(AB1*24.96/100)+AB1</f>
        <v>323.046592</v>
      </c>
      <c r="AH1" s="209" t="s">
        <v>681</v>
      </c>
      <c r="AI1" s="210" t="s">
        <v>682</v>
      </c>
      <c r="AJ1" s="211" t="s">
        <v>683</v>
      </c>
      <c r="AK1" s="212" t="s">
        <v>684</v>
      </c>
      <c r="AL1" s="207" t="n">
        <v>1</v>
      </c>
      <c r="AM1" s="207" t="n">
        <v>258.52</v>
      </c>
      <c r="AN1" s="207" t="n">
        <v>323.05</v>
      </c>
      <c r="AO1" s="207" t="n">
        <f aca="false">AN1*0.75</f>
        <v>242.2875</v>
      </c>
      <c r="AP1" s="207" t="n">
        <f aca="false">AN1-AO1</f>
        <v>80.7625</v>
      </c>
      <c r="AQ1" s="207" t="n">
        <f aca="false">AN1*AL1</f>
        <v>323.05</v>
      </c>
      <c r="AR1" s="208" t="n">
        <f aca="false">(AM1*24.96/100)+AM1</f>
        <v>323.046592</v>
      </c>
      <c r="AS1" s="209" t="s">
        <v>681</v>
      </c>
      <c r="AT1" s="210" t="s">
        <v>682</v>
      </c>
      <c r="AU1" s="211" t="s">
        <v>683</v>
      </c>
      <c r="AV1" s="212" t="s">
        <v>684</v>
      </c>
      <c r="AW1" s="207" t="n">
        <v>1</v>
      </c>
      <c r="AX1" s="207" t="n">
        <v>258.52</v>
      </c>
      <c r="AY1" s="207" t="n">
        <v>323.05</v>
      </c>
      <c r="AZ1" s="207" t="n">
        <f aca="false">AY1*0.75</f>
        <v>242.2875</v>
      </c>
      <c r="BA1" s="207" t="n">
        <f aca="false">AY1-AZ1</f>
        <v>80.7625</v>
      </c>
      <c r="BB1" s="207" t="n">
        <f aca="false">AY1*AW1</f>
        <v>323.05</v>
      </c>
      <c r="BC1" s="208" t="n">
        <f aca="false">(AX1*24.96/100)+AX1</f>
        <v>323.046592</v>
      </c>
      <c r="BD1" s="209" t="s">
        <v>681</v>
      </c>
      <c r="BE1" s="210" t="s">
        <v>682</v>
      </c>
      <c r="BF1" s="211" t="s">
        <v>683</v>
      </c>
      <c r="BG1" s="212" t="s">
        <v>684</v>
      </c>
      <c r="BH1" s="207" t="n">
        <v>1</v>
      </c>
      <c r="BI1" s="207" t="n">
        <v>258.52</v>
      </c>
      <c r="BJ1" s="207" t="n">
        <v>323.05</v>
      </c>
      <c r="BK1" s="207" t="n">
        <f aca="false">BJ1*0.75</f>
        <v>242.2875</v>
      </c>
      <c r="BL1" s="207" t="n">
        <f aca="false">BJ1-BK1</f>
        <v>80.7625</v>
      </c>
      <c r="BM1" s="207" t="n">
        <f aca="false">BJ1*BH1</f>
        <v>323.05</v>
      </c>
      <c r="BN1" s="208" t="n">
        <f aca="false">(BI1*24.96/100)+BI1</f>
        <v>323.046592</v>
      </c>
      <c r="BO1" s="209" t="s">
        <v>681</v>
      </c>
      <c r="BP1" s="210" t="s">
        <v>682</v>
      </c>
      <c r="BQ1" s="211" t="s">
        <v>683</v>
      </c>
      <c r="BR1" s="212" t="s">
        <v>684</v>
      </c>
      <c r="BS1" s="207" t="n">
        <v>1</v>
      </c>
      <c r="BT1" s="207" t="n">
        <v>258.52</v>
      </c>
      <c r="BU1" s="207" t="n">
        <v>323.05</v>
      </c>
      <c r="BV1" s="207" t="n">
        <f aca="false">BU1*0.75</f>
        <v>242.2875</v>
      </c>
      <c r="BW1" s="207" t="n">
        <f aca="false">BU1-BV1</f>
        <v>80.7625</v>
      </c>
      <c r="BX1" s="207" t="n">
        <f aca="false">BU1*BS1</f>
        <v>323.05</v>
      </c>
      <c r="BY1" s="208" t="n">
        <f aca="false">(BT1*24.96/100)+BT1</f>
        <v>323.046592</v>
      </c>
      <c r="BZ1" s="209" t="s">
        <v>681</v>
      </c>
      <c r="CA1" s="210" t="s">
        <v>682</v>
      </c>
      <c r="CB1" s="211" t="s">
        <v>683</v>
      </c>
      <c r="CC1" s="212" t="s">
        <v>684</v>
      </c>
      <c r="CD1" s="207" t="n">
        <v>1</v>
      </c>
      <c r="CE1" s="207" t="n">
        <v>258.52</v>
      </c>
      <c r="CF1" s="207" t="n">
        <v>323.05</v>
      </c>
      <c r="CG1" s="207" t="n">
        <f aca="false">CF1*0.75</f>
        <v>242.2875</v>
      </c>
      <c r="CH1" s="207" t="n">
        <f aca="false">CF1-CG1</f>
        <v>80.7625</v>
      </c>
      <c r="CI1" s="207" t="n">
        <f aca="false">CF1*CD1</f>
        <v>323.05</v>
      </c>
      <c r="CJ1" s="208" t="n">
        <f aca="false">(CE1*24.96/100)+CE1</f>
        <v>323.046592</v>
      </c>
      <c r="CK1" s="209" t="s">
        <v>681</v>
      </c>
      <c r="CL1" s="210" t="s">
        <v>682</v>
      </c>
      <c r="CM1" s="211" t="s">
        <v>683</v>
      </c>
      <c r="CN1" s="212" t="s">
        <v>684</v>
      </c>
      <c r="CO1" s="207" t="n">
        <v>1</v>
      </c>
      <c r="CP1" s="207" t="n">
        <v>258.52</v>
      </c>
      <c r="CQ1" s="207" t="n">
        <v>323.05</v>
      </c>
      <c r="CR1" s="207" t="n">
        <f aca="false">CQ1*0.75</f>
        <v>242.2875</v>
      </c>
      <c r="CS1" s="207" t="n">
        <f aca="false">CQ1-CR1</f>
        <v>80.7625</v>
      </c>
      <c r="CT1" s="207" t="n">
        <f aca="false">CQ1*CO1</f>
        <v>323.05</v>
      </c>
      <c r="CU1" s="208" t="n">
        <f aca="false">(CP1*24.96/100)+CP1</f>
        <v>323.046592</v>
      </c>
      <c r="CV1" s="209" t="s">
        <v>681</v>
      </c>
      <c r="CW1" s="210" t="s">
        <v>682</v>
      </c>
      <c r="CX1" s="211" t="s">
        <v>683</v>
      </c>
      <c r="CY1" s="212" t="s">
        <v>684</v>
      </c>
      <c r="CZ1" s="207" t="n">
        <v>1</v>
      </c>
      <c r="DA1" s="207" t="n">
        <v>258.52</v>
      </c>
      <c r="DB1" s="207" t="n">
        <v>323.05</v>
      </c>
      <c r="DC1" s="207" t="n">
        <f aca="false">DB1*0.75</f>
        <v>242.2875</v>
      </c>
      <c r="DD1" s="207" t="n">
        <f aca="false">DB1-DC1</f>
        <v>80.7625</v>
      </c>
      <c r="DE1" s="207" t="n">
        <f aca="false">DB1*CZ1</f>
        <v>323.05</v>
      </c>
      <c r="DF1" s="208" t="n">
        <f aca="false">(DA1*24.96/100)+DA1</f>
        <v>323.046592</v>
      </c>
      <c r="DG1" s="209" t="s">
        <v>681</v>
      </c>
      <c r="DH1" s="210" t="s">
        <v>682</v>
      </c>
      <c r="DI1" s="211" t="s">
        <v>683</v>
      </c>
      <c r="DJ1" s="212" t="s">
        <v>684</v>
      </c>
      <c r="DK1" s="207" t="n">
        <v>1</v>
      </c>
      <c r="DL1" s="207" t="n">
        <v>258.52</v>
      </c>
      <c r="DM1" s="207" t="n">
        <v>323.05</v>
      </c>
      <c r="DN1" s="207" t="n">
        <f aca="false">DM1*0.75</f>
        <v>242.2875</v>
      </c>
      <c r="DO1" s="207" t="n">
        <f aca="false">DM1-DN1</f>
        <v>80.7625</v>
      </c>
      <c r="DP1" s="207" t="n">
        <f aca="false">DM1*DK1</f>
        <v>323.05</v>
      </c>
      <c r="DQ1" s="208" t="n">
        <f aca="false">(DL1*24.96/100)+DL1</f>
        <v>323.046592</v>
      </c>
      <c r="DR1" s="209" t="s">
        <v>681</v>
      </c>
      <c r="DS1" s="210" t="s">
        <v>682</v>
      </c>
      <c r="DT1" s="211" t="s">
        <v>683</v>
      </c>
      <c r="DU1" s="212" t="s">
        <v>684</v>
      </c>
      <c r="DV1" s="207" t="n">
        <v>1</v>
      </c>
      <c r="DW1" s="207" t="n">
        <v>258.52</v>
      </c>
      <c r="DX1" s="207" t="n">
        <v>323.05</v>
      </c>
      <c r="DY1" s="207" t="n">
        <f aca="false">DX1*0.75</f>
        <v>242.2875</v>
      </c>
      <c r="DZ1" s="207" t="n">
        <f aca="false">DX1-DY1</f>
        <v>80.7625</v>
      </c>
      <c r="EA1" s="207" t="n">
        <f aca="false">DX1*DV1</f>
        <v>323.05</v>
      </c>
      <c r="EB1" s="208" t="n">
        <f aca="false">(DW1*24.96/100)+DW1</f>
        <v>323.046592</v>
      </c>
      <c r="EC1" s="209" t="s">
        <v>681</v>
      </c>
      <c r="ED1" s="210" t="s">
        <v>682</v>
      </c>
      <c r="EE1" s="211" t="s">
        <v>683</v>
      </c>
      <c r="EF1" s="212" t="s">
        <v>684</v>
      </c>
      <c r="EG1" s="207" t="n">
        <v>1</v>
      </c>
      <c r="EH1" s="207" t="n">
        <v>258.52</v>
      </c>
      <c r="EI1" s="207" t="n">
        <v>323.05</v>
      </c>
      <c r="EJ1" s="207" t="n">
        <f aca="false">EI1*0.75</f>
        <v>242.2875</v>
      </c>
      <c r="EK1" s="207" t="n">
        <f aca="false">EI1-EJ1</f>
        <v>80.7625</v>
      </c>
      <c r="EL1" s="207" t="n">
        <f aca="false">EI1*EG1</f>
        <v>323.05</v>
      </c>
      <c r="EM1" s="208" t="n">
        <f aca="false">(EH1*24.96/100)+EH1</f>
        <v>323.046592</v>
      </c>
      <c r="EN1" s="209" t="s">
        <v>681</v>
      </c>
      <c r="EO1" s="210" t="s">
        <v>682</v>
      </c>
      <c r="EP1" s="211" t="s">
        <v>683</v>
      </c>
      <c r="EQ1" s="212" t="s">
        <v>684</v>
      </c>
      <c r="ER1" s="207" t="n">
        <v>1</v>
      </c>
      <c r="ES1" s="207" t="n">
        <v>258.52</v>
      </c>
      <c r="ET1" s="207" t="n">
        <v>323.05</v>
      </c>
      <c r="EU1" s="207" t="n">
        <f aca="false">ET1*0.75</f>
        <v>242.2875</v>
      </c>
      <c r="EV1" s="207" t="n">
        <f aca="false">ET1-EU1</f>
        <v>80.7625</v>
      </c>
      <c r="EW1" s="207" t="n">
        <f aca="false">ET1*ER1</f>
        <v>323.05</v>
      </c>
      <c r="EX1" s="208" t="n">
        <f aca="false">(ES1*24.96/100)+ES1</f>
        <v>323.046592</v>
      </c>
      <c r="EY1" s="209" t="s">
        <v>681</v>
      </c>
      <c r="EZ1" s="210" t="s">
        <v>682</v>
      </c>
      <c r="FA1" s="211" t="s">
        <v>683</v>
      </c>
      <c r="FB1" s="212" t="s">
        <v>684</v>
      </c>
      <c r="FC1" s="207" t="n">
        <v>1</v>
      </c>
      <c r="FD1" s="207" t="n">
        <v>258.52</v>
      </c>
      <c r="FE1" s="207" t="n">
        <v>323.05</v>
      </c>
      <c r="FF1" s="207" t="n">
        <f aca="false">FE1*0.75</f>
        <v>242.2875</v>
      </c>
      <c r="FG1" s="207" t="n">
        <f aca="false">FE1-FF1</f>
        <v>80.7625</v>
      </c>
      <c r="FH1" s="207" t="n">
        <f aca="false">FE1*FC1</f>
        <v>323.05</v>
      </c>
      <c r="FI1" s="208" t="n">
        <f aca="false">(FD1*24.96/100)+FD1</f>
        <v>323.046592</v>
      </c>
      <c r="FJ1" s="209" t="s">
        <v>681</v>
      </c>
      <c r="FK1" s="210" t="s">
        <v>682</v>
      </c>
      <c r="FL1" s="211" t="s">
        <v>683</v>
      </c>
      <c r="FM1" s="212" t="s">
        <v>684</v>
      </c>
      <c r="FN1" s="207" t="n">
        <v>1</v>
      </c>
      <c r="FO1" s="207" t="n">
        <v>258.52</v>
      </c>
      <c r="FP1" s="207" t="n">
        <v>323.05</v>
      </c>
      <c r="FQ1" s="207" t="n">
        <f aca="false">FP1*0.75</f>
        <v>242.2875</v>
      </c>
      <c r="FR1" s="207" t="n">
        <f aca="false">FP1-FQ1</f>
        <v>80.7625</v>
      </c>
      <c r="FS1" s="207" t="n">
        <f aca="false">FP1*FN1</f>
        <v>323.05</v>
      </c>
      <c r="FT1" s="208" t="n">
        <f aca="false">(FO1*24.96/100)+FO1</f>
        <v>323.046592</v>
      </c>
      <c r="FU1" s="209" t="s">
        <v>681</v>
      </c>
      <c r="FV1" s="210" t="s">
        <v>682</v>
      </c>
      <c r="FW1" s="211" t="s">
        <v>683</v>
      </c>
      <c r="FX1" s="212" t="s">
        <v>684</v>
      </c>
      <c r="FY1" s="207" t="n">
        <v>1</v>
      </c>
      <c r="FZ1" s="207" t="n">
        <v>258.52</v>
      </c>
      <c r="GA1" s="207" t="n">
        <v>323.05</v>
      </c>
      <c r="GB1" s="207" t="n">
        <f aca="false">GA1*0.75</f>
        <v>242.2875</v>
      </c>
      <c r="GC1" s="207" t="n">
        <f aca="false">GA1-GB1</f>
        <v>80.7625</v>
      </c>
      <c r="GD1" s="207" t="n">
        <f aca="false">GA1*FY1</f>
        <v>323.05</v>
      </c>
      <c r="GE1" s="208" t="n">
        <f aca="false">(FZ1*24.96/100)+FZ1</f>
        <v>323.046592</v>
      </c>
      <c r="GF1" s="209" t="s">
        <v>681</v>
      </c>
      <c r="GG1" s="210" t="s">
        <v>682</v>
      </c>
      <c r="GH1" s="211" t="s">
        <v>683</v>
      </c>
      <c r="GI1" s="212" t="s">
        <v>684</v>
      </c>
      <c r="GJ1" s="207" t="n">
        <v>1</v>
      </c>
      <c r="GK1" s="207" t="n">
        <v>258.52</v>
      </c>
      <c r="GL1" s="207" t="n">
        <v>323.05</v>
      </c>
      <c r="GM1" s="207" t="n">
        <f aca="false">GL1*0.75</f>
        <v>242.2875</v>
      </c>
      <c r="GN1" s="207" t="n">
        <f aca="false">GL1-GM1</f>
        <v>80.7625</v>
      </c>
      <c r="GO1" s="207" t="n">
        <f aca="false">GL1*GJ1</f>
        <v>323.05</v>
      </c>
      <c r="GP1" s="208" t="n">
        <f aca="false">(GK1*24.96/100)+GK1</f>
        <v>323.046592</v>
      </c>
      <c r="GQ1" s="209" t="s">
        <v>681</v>
      </c>
      <c r="GR1" s="210" t="s">
        <v>682</v>
      </c>
      <c r="GS1" s="211" t="s">
        <v>683</v>
      </c>
      <c r="GT1" s="212" t="s">
        <v>684</v>
      </c>
      <c r="GU1" s="207" t="n">
        <v>1</v>
      </c>
      <c r="GV1" s="207" t="n">
        <v>258.52</v>
      </c>
      <c r="GW1" s="207" t="n">
        <v>323.05</v>
      </c>
      <c r="GX1" s="207" t="n">
        <f aca="false">GW1*0.75</f>
        <v>242.2875</v>
      </c>
      <c r="GY1" s="207" t="n">
        <f aca="false">GW1-GX1</f>
        <v>80.7625</v>
      </c>
      <c r="GZ1" s="207" t="n">
        <f aca="false">GW1*GU1</f>
        <v>323.05</v>
      </c>
      <c r="HA1" s="208" t="n">
        <f aca="false">(GV1*24.96/100)+GV1</f>
        <v>323.046592</v>
      </c>
      <c r="HB1" s="209" t="s">
        <v>681</v>
      </c>
      <c r="HC1" s="210" t="s">
        <v>682</v>
      </c>
      <c r="HD1" s="211" t="s">
        <v>683</v>
      </c>
      <c r="HE1" s="212" t="s">
        <v>684</v>
      </c>
      <c r="HF1" s="207" t="n">
        <v>1</v>
      </c>
      <c r="HG1" s="207" t="n">
        <v>258.52</v>
      </c>
      <c r="HH1" s="207" t="n">
        <v>323.05</v>
      </c>
      <c r="HI1" s="207" t="n">
        <f aca="false">HH1*0.75</f>
        <v>242.2875</v>
      </c>
      <c r="HJ1" s="207" t="n">
        <f aca="false">HH1-HI1</f>
        <v>80.7625</v>
      </c>
      <c r="HK1" s="207" t="n">
        <f aca="false">HH1*HF1</f>
        <v>323.05</v>
      </c>
      <c r="HL1" s="208" t="n">
        <f aca="false">(HG1*24.96/100)+HG1</f>
        <v>323.046592</v>
      </c>
      <c r="HM1" s="209" t="s">
        <v>681</v>
      </c>
      <c r="HN1" s="210" t="s">
        <v>682</v>
      </c>
      <c r="HO1" s="211" t="s">
        <v>683</v>
      </c>
      <c r="HP1" s="212" t="s">
        <v>684</v>
      </c>
      <c r="HQ1" s="207" t="n">
        <v>1</v>
      </c>
      <c r="HR1" s="207" t="n">
        <v>258.52</v>
      </c>
      <c r="HS1" s="207" t="n">
        <v>323.05</v>
      </c>
      <c r="HT1" s="207" t="n">
        <f aca="false">HS1*0.75</f>
        <v>242.2875</v>
      </c>
      <c r="HU1" s="207" t="n">
        <f aca="false">HS1-HT1</f>
        <v>80.7625</v>
      </c>
      <c r="HV1" s="207" t="n">
        <f aca="false">HS1*HQ1</f>
        <v>323.05</v>
      </c>
      <c r="HW1" s="208" t="n">
        <f aca="false">(HR1*24.96/100)+HR1</f>
        <v>323.046592</v>
      </c>
      <c r="HX1" s="209" t="s">
        <v>681</v>
      </c>
      <c r="HY1" s="210" t="s">
        <v>682</v>
      </c>
      <c r="HZ1" s="211" t="s">
        <v>683</v>
      </c>
      <c r="IA1" s="212" t="s">
        <v>684</v>
      </c>
      <c r="IB1" s="207" t="n">
        <v>1</v>
      </c>
      <c r="IC1" s="207" t="n">
        <v>258.52</v>
      </c>
      <c r="ID1" s="207" t="n">
        <v>323.05</v>
      </c>
      <c r="IE1" s="207" t="n">
        <f aca="false">ID1*0.75</f>
        <v>242.2875</v>
      </c>
      <c r="IF1" s="207" t="n">
        <f aca="false">ID1-IE1</f>
        <v>80.7625</v>
      </c>
      <c r="IG1" s="207" t="n">
        <f aca="false">ID1*IB1</f>
        <v>323.05</v>
      </c>
      <c r="IH1" s="208" t="n">
        <f aca="false">(IC1*24.96/100)+IC1</f>
        <v>323.046592</v>
      </c>
      <c r="II1" s="209" t="s">
        <v>681</v>
      </c>
      <c r="IJ1" s="210" t="s">
        <v>682</v>
      </c>
      <c r="IK1" s="211" t="s">
        <v>683</v>
      </c>
      <c r="IL1" s="212" t="s">
        <v>684</v>
      </c>
      <c r="IM1" s="207" t="n">
        <v>1</v>
      </c>
      <c r="IN1" s="207" t="n">
        <v>258.52</v>
      </c>
      <c r="IO1" s="207" t="n">
        <v>323.05</v>
      </c>
      <c r="IP1" s="207" t="n">
        <f aca="false">IO1*0.75</f>
        <v>242.2875</v>
      </c>
      <c r="IQ1" s="207" t="n">
        <f aca="false">IO1-IP1</f>
        <v>80.7625</v>
      </c>
      <c r="IR1" s="207" t="n">
        <f aca="false">IO1*IM1</f>
        <v>323.05</v>
      </c>
      <c r="IS1" s="208" t="n">
        <f aca="false">(IN1*24.96/100)+IN1</f>
        <v>323.046592</v>
      </c>
      <c r="IT1" s="209" t="s">
        <v>681</v>
      </c>
      <c r="IU1" s="210" t="s">
        <v>682</v>
      </c>
      <c r="IV1" s="211" t="s">
        <v>683</v>
      </c>
      <c r="IW1" s="212" t="s">
        <v>684</v>
      </c>
      <c r="IX1" s="207" t="n">
        <v>1</v>
      </c>
      <c r="IY1" s="207" t="n">
        <v>258.52</v>
      </c>
      <c r="IZ1" s="207" t="n">
        <v>323.05</v>
      </c>
      <c r="JA1" s="207" t="n">
        <f aca="false">IZ1*0.75</f>
        <v>242.2875</v>
      </c>
      <c r="JB1" s="207" t="n">
        <f aca="false">IZ1-JA1</f>
        <v>80.7625</v>
      </c>
      <c r="JC1" s="207" t="n">
        <f aca="false">IZ1*IX1</f>
        <v>323.05</v>
      </c>
      <c r="JD1" s="208" t="n">
        <f aca="false">(IY1*24.96/100)+IY1</f>
        <v>323.046592</v>
      </c>
      <c r="JE1" s="209" t="s">
        <v>681</v>
      </c>
      <c r="JF1" s="210" t="s">
        <v>682</v>
      </c>
      <c r="JG1" s="211" t="s">
        <v>683</v>
      </c>
      <c r="JH1" s="212" t="s">
        <v>684</v>
      </c>
      <c r="JI1" s="207" t="n">
        <v>1</v>
      </c>
      <c r="JJ1" s="207" t="n">
        <v>258.52</v>
      </c>
      <c r="JK1" s="207" t="n">
        <v>323.05</v>
      </c>
      <c r="JL1" s="207" t="n">
        <f aca="false">JK1*0.75</f>
        <v>242.2875</v>
      </c>
      <c r="JM1" s="207" t="n">
        <f aca="false">JK1-JL1</f>
        <v>80.7625</v>
      </c>
      <c r="JN1" s="207" t="n">
        <f aca="false">JK1*JI1</f>
        <v>323.05</v>
      </c>
      <c r="JO1" s="208" t="n">
        <f aca="false">(JJ1*24.96/100)+JJ1</f>
        <v>323.046592</v>
      </c>
      <c r="JP1" s="209" t="s">
        <v>681</v>
      </c>
      <c r="JQ1" s="210" t="s">
        <v>682</v>
      </c>
      <c r="JR1" s="211" t="s">
        <v>683</v>
      </c>
      <c r="JS1" s="212" t="s">
        <v>684</v>
      </c>
      <c r="JT1" s="207" t="n">
        <v>1</v>
      </c>
      <c r="JU1" s="207" t="n">
        <v>258.52</v>
      </c>
      <c r="JV1" s="207" t="n">
        <v>323.05</v>
      </c>
      <c r="JW1" s="207" t="n">
        <f aca="false">JV1*0.75</f>
        <v>242.2875</v>
      </c>
      <c r="JX1" s="207" t="n">
        <f aca="false">JV1-JW1</f>
        <v>80.7625</v>
      </c>
      <c r="JY1" s="207" t="n">
        <f aca="false">JV1*JT1</f>
        <v>323.05</v>
      </c>
      <c r="JZ1" s="208" t="n">
        <f aca="false">(JU1*24.96/100)+JU1</f>
        <v>323.046592</v>
      </c>
      <c r="KA1" s="209" t="s">
        <v>681</v>
      </c>
      <c r="KB1" s="210" t="s">
        <v>682</v>
      </c>
      <c r="KC1" s="211" t="s">
        <v>683</v>
      </c>
      <c r="KD1" s="212" t="s">
        <v>684</v>
      </c>
      <c r="KE1" s="207" t="n">
        <v>1</v>
      </c>
      <c r="KF1" s="207" t="n">
        <v>258.52</v>
      </c>
      <c r="KG1" s="207" t="n">
        <v>323.05</v>
      </c>
      <c r="KH1" s="207" t="n">
        <f aca="false">KG1*0.75</f>
        <v>242.2875</v>
      </c>
      <c r="KI1" s="207" t="n">
        <f aca="false">KG1-KH1</f>
        <v>80.7625</v>
      </c>
      <c r="KJ1" s="207" t="n">
        <f aca="false">KG1*KE1</f>
        <v>323.05</v>
      </c>
      <c r="KK1" s="208" t="n">
        <f aca="false">(KF1*24.96/100)+KF1</f>
        <v>323.046592</v>
      </c>
      <c r="KL1" s="209" t="s">
        <v>681</v>
      </c>
      <c r="KM1" s="210" t="s">
        <v>682</v>
      </c>
      <c r="KN1" s="211" t="s">
        <v>683</v>
      </c>
      <c r="KO1" s="212" t="s">
        <v>684</v>
      </c>
      <c r="KP1" s="207" t="n">
        <v>1</v>
      </c>
      <c r="KQ1" s="207" t="n">
        <v>258.52</v>
      </c>
      <c r="KR1" s="207" t="n">
        <v>323.05</v>
      </c>
      <c r="KS1" s="207" t="n">
        <f aca="false">KR1*0.75</f>
        <v>242.2875</v>
      </c>
      <c r="KT1" s="207" t="n">
        <f aca="false">KR1-KS1</f>
        <v>80.7625</v>
      </c>
      <c r="KU1" s="207" t="n">
        <f aca="false">KR1*KP1</f>
        <v>323.05</v>
      </c>
      <c r="KV1" s="208" t="n">
        <f aca="false">(KQ1*24.96/100)+KQ1</f>
        <v>323.046592</v>
      </c>
      <c r="KW1" s="209" t="s">
        <v>681</v>
      </c>
      <c r="KX1" s="210" t="s">
        <v>682</v>
      </c>
      <c r="KY1" s="211" t="s">
        <v>683</v>
      </c>
      <c r="KZ1" s="212" t="s">
        <v>684</v>
      </c>
      <c r="LA1" s="207" t="n">
        <v>1</v>
      </c>
      <c r="LB1" s="207" t="n">
        <v>258.52</v>
      </c>
      <c r="LC1" s="207" t="n">
        <v>323.05</v>
      </c>
      <c r="LD1" s="207" t="n">
        <f aca="false">LC1*0.75</f>
        <v>242.2875</v>
      </c>
      <c r="LE1" s="207" t="n">
        <f aca="false">LC1-LD1</f>
        <v>80.7625</v>
      </c>
      <c r="LF1" s="207" t="n">
        <f aca="false">LC1*LA1</f>
        <v>323.05</v>
      </c>
      <c r="LG1" s="208" t="n">
        <f aca="false">(LB1*24.96/100)+LB1</f>
        <v>323.046592</v>
      </c>
      <c r="LH1" s="209" t="s">
        <v>681</v>
      </c>
      <c r="LI1" s="210" t="s">
        <v>682</v>
      </c>
      <c r="LJ1" s="211" t="s">
        <v>683</v>
      </c>
      <c r="LK1" s="212" t="s">
        <v>684</v>
      </c>
      <c r="LL1" s="207" t="n">
        <v>1</v>
      </c>
      <c r="LM1" s="207" t="n">
        <v>258.52</v>
      </c>
      <c r="LN1" s="207" t="n">
        <v>323.05</v>
      </c>
      <c r="LO1" s="207" t="n">
        <f aca="false">LN1*0.75</f>
        <v>242.2875</v>
      </c>
      <c r="LP1" s="207" t="n">
        <f aca="false">LN1-LO1</f>
        <v>80.7625</v>
      </c>
      <c r="LQ1" s="207" t="n">
        <f aca="false">LN1*LL1</f>
        <v>323.05</v>
      </c>
      <c r="LR1" s="208" t="n">
        <f aca="false">(LM1*24.96/100)+LM1</f>
        <v>323.046592</v>
      </c>
      <c r="LS1" s="209" t="s">
        <v>681</v>
      </c>
      <c r="LT1" s="210" t="s">
        <v>682</v>
      </c>
      <c r="LU1" s="211" t="s">
        <v>683</v>
      </c>
      <c r="LV1" s="212" t="s">
        <v>684</v>
      </c>
      <c r="LW1" s="207" t="n">
        <v>1</v>
      </c>
      <c r="LX1" s="207" t="n">
        <v>258.52</v>
      </c>
      <c r="LY1" s="207" t="n">
        <v>323.05</v>
      </c>
      <c r="LZ1" s="207" t="n">
        <f aca="false">LY1*0.75</f>
        <v>242.2875</v>
      </c>
      <c r="MA1" s="207" t="n">
        <f aca="false">LY1-LZ1</f>
        <v>80.7625</v>
      </c>
      <c r="MB1" s="207" t="n">
        <f aca="false">LY1*LW1</f>
        <v>323.05</v>
      </c>
      <c r="MC1" s="208" t="n">
        <f aca="false">(LX1*24.96/100)+LX1</f>
        <v>323.046592</v>
      </c>
      <c r="MD1" s="209" t="s">
        <v>681</v>
      </c>
      <c r="ME1" s="210" t="s">
        <v>682</v>
      </c>
      <c r="MF1" s="211" t="s">
        <v>683</v>
      </c>
      <c r="MG1" s="212" t="s">
        <v>684</v>
      </c>
      <c r="MH1" s="207" t="n">
        <v>1</v>
      </c>
      <c r="MI1" s="207" t="n">
        <v>258.52</v>
      </c>
      <c r="MJ1" s="207" t="n">
        <v>323.05</v>
      </c>
      <c r="MK1" s="207" t="n">
        <f aca="false">MJ1*0.75</f>
        <v>242.2875</v>
      </c>
      <c r="ML1" s="207" t="n">
        <f aca="false">MJ1-MK1</f>
        <v>80.7625</v>
      </c>
      <c r="MM1" s="207" t="n">
        <f aca="false">MJ1*MH1</f>
        <v>323.05</v>
      </c>
      <c r="MN1" s="208" t="n">
        <f aca="false">(MI1*24.96/100)+MI1</f>
        <v>323.046592</v>
      </c>
      <c r="MO1" s="209" t="s">
        <v>681</v>
      </c>
      <c r="MP1" s="210" t="s">
        <v>682</v>
      </c>
      <c r="MQ1" s="211" t="s">
        <v>683</v>
      </c>
      <c r="MR1" s="212" t="s">
        <v>684</v>
      </c>
      <c r="MS1" s="207" t="n">
        <v>1</v>
      </c>
      <c r="MT1" s="207" t="n">
        <v>258.52</v>
      </c>
      <c r="MU1" s="207" t="n">
        <v>323.05</v>
      </c>
      <c r="MV1" s="207" t="n">
        <f aca="false">MU1*0.75</f>
        <v>242.2875</v>
      </c>
      <c r="MW1" s="207" t="n">
        <f aca="false">MU1-MV1</f>
        <v>80.7625</v>
      </c>
      <c r="MX1" s="207" t="n">
        <f aca="false">MU1*MS1</f>
        <v>323.05</v>
      </c>
      <c r="MY1" s="208" t="n">
        <f aca="false">(MT1*24.96/100)+MT1</f>
        <v>323.046592</v>
      </c>
      <c r="MZ1" s="209" t="s">
        <v>681</v>
      </c>
      <c r="NA1" s="210" t="s">
        <v>682</v>
      </c>
      <c r="NB1" s="211" t="s">
        <v>683</v>
      </c>
      <c r="NC1" s="212" t="s">
        <v>684</v>
      </c>
      <c r="ND1" s="207" t="n">
        <v>1</v>
      </c>
      <c r="NE1" s="207" t="n">
        <v>258.52</v>
      </c>
      <c r="NF1" s="207" t="n">
        <v>323.05</v>
      </c>
      <c r="NG1" s="207" t="n">
        <f aca="false">NF1*0.75</f>
        <v>242.2875</v>
      </c>
      <c r="NH1" s="207" t="n">
        <f aca="false">NF1-NG1</f>
        <v>80.7625</v>
      </c>
      <c r="NI1" s="207" t="n">
        <f aca="false">NF1*ND1</f>
        <v>323.05</v>
      </c>
      <c r="NJ1" s="208" t="n">
        <f aca="false">(NE1*24.96/100)+NE1</f>
        <v>323.046592</v>
      </c>
      <c r="NK1" s="209" t="s">
        <v>681</v>
      </c>
      <c r="NL1" s="210" t="s">
        <v>682</v>
      </c>
      <c r="NM1" s="211" t="s">
        <v>683</v>
      </c>
      <c r="NN1" s="212" t="s">
        <v>684</v>
      </c>
      <c r="NO1" s="207" t="n">
        <v>1</v>
      </c>
      <c r="NP1" s="207" t="n">
        <v>258.52</v>
      </c>
      <c r="NQ1" s="207" t="n">
        <v>323.05</v>
      </c>
      <c r="NR1" s="207" t="n">
        <f aca="false">NQ1*0.75</f>
        <v>242.2875</v>
      </c>
      <c r="NS1" s="207" t="n">
        <f aca="false">NQ1-NR1</f>
        <v>80.7625</v>
      </c>
      <c r="NT1" s="207" t="n">
        <f aca="false">NQ1*NO1</f>
        <v>323.05</v>
      </c>
      <c r="NU1" s="208" t="n">
        <f aca="false">(NP1*24.96/100)+NP1</f>
        <v>323.046592</v>
      </c>
      <c r="NV1" s="209" t="s">
        <v>681</v>
      </c>
      <c r="NW1" s="210" t="s">
        <v>682</v>
      </c>
      <c r="NX1" s="211" t="s">
        <v>683</v>
      </c>
      <c r="NY1" s="212" t="s">
        <v>684</v>
      </c>
      <c r="NZ1" s="207" t="n">
        <v>1</v>
      </c>
      <c r="OA1" s="207" t="n">
        <v>258.52</v>
      </c>
      <c r="OB1" s="207" t="n">
        <v>323.05</v>
      </c>
      <c r="OC1" s="207" t="n">
        <f aca="false">OB1*0.75</f>
        <v>242.2875</v>
      </c>
      <c r="OD1" s="207" t="n">
        <f aca="false">OB1-OC1</f>
        <v>80.7625</v>
      </c>
      <c r="OE1" s="207" t="n">
        <f aca="false">OB1*NZ1</f>
        <v>323.05</v>
      </c>
      <c r="OF1" s="208" t="n">
        <f aca="false">(OA1*24.96/100)+OA1</f>
        <v>323.046592</v>
      </c>
      <c r="OG1" s="209" t="s">
        <v>681</v>
      </c>
      <c r="OH1" s="210" t="s">
        <v>682</v>
      </c>
      <c r="OI1" s="211" t="s">
        <v>683</v>
      </c>
      <c r="OJ1" s="212" t="s">
        <v>684</v>
      </c>
      <c r="OK1" s="207" t="n">
        <v>1</v>
      </c>
      <c r="OL1" s="207" t="n">
        <v>258.52</v>
      </c>
      <c r="OM1" s="207" t="n">
        <v>323.05</v>
      </c>
      <c r="ON1" s="207" t="n">
        <f aca="false">OM1*0.75</f>
        <v>242.2875</v>
      </c>
      <c r="OO1" s="207" t="n">
        <f aca="false">OM1-ON1</f>
        <v>80.7625</v>
      </c>
      <c r="OP1" s="207" t="n">
        <f aca="false">OM1*OK1</f>
        <v>323.05</v>
      </c>
      <c r="OQ1" s="208" t="n">
        <f aca="false">(OL1*24.96/100)+OL1</f>
        <v>323.046592</v>
      </c>
      <c r="OR1" s="209" t="s">
        <v>681</v>
      </c>
      <c r="OS1" s="210" t="s">
        <v>682</v>
      </c>
      <c r="OT1" s="211" t="s">
        <v>683</v>
      </c>
      <c r="OU1" s="212" t="s">
        <v>684</v>
      </c>
      <c r="OV1" s="207" t="n">
        <v>1</v>
      </c>
      <c r="OW1" s="207" t="n">
        <v>258.52</v>
      </c>
      <c r="OX1" s="207" t="n">
        <v>323.05</v>
      </c>
      <c r="OY1" s="207" t="n">
        <f aca="false">OX1*0.75</f>
        <v>242.2875</v>
      </c>
      <c r="OZ1" s="207" t="n">
        <f aca="false">OX1-OY1</f>
        <v>80.7625</v>
      </c>
      <c r="PA1" s="207" t="n">
        <f aca="false">OX1*OV1</f>
        <v>323.05</v>
      </c>
      <c r="PB1" s="208" t="n">
        <f aca="false">(OW1*24.96/100)+OW1</f>
        <v>323.046592</v>
      </c>
      <c r="PC1" s="209" t="s">
        <v>681</v>
      </c>
      <c r="PD1" s="210" t="s">
        <v>682</v>
      </c>
      <c r="PE1" s="211" t="s">
        <v>683</v>
      </c>
      <c r="PF1" s="212" t="s">
        <v>684</v>
      </c>
      <c r="PG1" s="207" t="n">
        <v>1</v>
      </c>
      <c r="PH1" s="207" t="n">
        <v>258.52</v>
      </c>
      <c r="PI1" s="207" t="n">
        <v>323.05</v>
      </c>
      <c r="PJ1" s="207" t="n">
        <f aca="false">PI1*0.75</f>
        <v>242.2875</v>
      </c>
      <c r="PK1" s="207" t="n">
        <f aca="false">PI1-PJ1</f>
        <v>80.7625</v>
      </c>
      <c r="PL1" s="207" t="n">
        <f aca="false">PI1*PG1</f>
        <v>323.05</v>
      </c>
      <c r="PM1" s="208" t="n">
        <f aca="false">(PH1*24.96/100)+PH1</f>
        <v>323.046592</v>
      </c>
      <c r="PN1" s="209" t="s">
        <v>681</v>
      </c>
      <c r="PO1" s="210" t="s">
        <v>682</v>
      </c>
      <c r="PP1" s="211" t="s">
        <v>683</v>
      </c>
      <c r="PQ1" s="212" t="s">
        <v>684</v>
      </c>
      <c r="PR1" s="207" t="n">
        <v>1</v>
      </c>
      <c r="PS1" s="207" t="n">
        <v>258.52</v>
      </c>
      <c r="PT1" s="207" t="n">
        <v>323.05</v>
      </c>
      <c r="PU1" s="207" t="n">
        <f aca="false">PT1*0.75</f>
        <v>242.2875</v>
      </c>
      <c r="PV1" s="207" t="n">
        <f aca="false">PT1-PU1</f>
        <v>80.7625</v>
      </c>
      <c r="PW1" s="207" t="n">
        <f aca="false">PT1*PR1</f>
        <v>323.05</v>
      </c>
      <c r="PX1" s="208" t="n">
        <f aca="false">(PS1*24.96/100)+PS1</f>
        <v>323.046592</v>
      </c>
      <c r="PY1" s="209" t="s">
        <v>681</v>
      </c>
      <c r="PZ1" s="210" t="s">
        <v>682</v>
      </c>
      <c r="QA1" s="211" t="s">
        <v>683</v>
      </c>
      <c r="QB1" s="212" t="s">
        <v>684</v>
      </c>
      <c r="QC1" s="207" t="n">
        <v>1</v>
      </c>
      <c r="QD1" s="207" t="n">
        <v>258.52</v>
      </c>
      <c r="QE1" s="207" t="n">
        <v>323.05</v>
      </c>
      <c r="QF1" s="207" t="n">
        <f aca="false">QE1*0.75</f>
        <v>242.2875</v>
      </c>
      <c r="QG1" s="207" t="n">
        <f aca="false">QE1-QF1</f>
        <v>80.7625</v>
      </c>
      <c r="QH1" s="207" t="n">
        <f aca="false">QE1*QC1</f>
        <v>323.05</v>
      </c>
      <c r="QI1" s="208" t="n">
        <f aca="false">(QD1*24.96/100)+QD1</f>
        <v>323.046592</v>
      </c>
      <c r="QJ1" s="209" t="s">
        <v>681</v>
      </c>
      <c r="QK1" s="210" t="s">
        <v>682</v>
      </c>
      <c r="QL1" s="211" t="s">
        <v>683</v>
      </c>
      <c r="QM1" s="212" t="s">
        <v>684</v>
      </c>
      <c r="QN1" s="207" t="n">
        <v>1</v>
      </c>
      <c r="QO1" s="207" t="n">
        <v>258.52</v>
      </c>
      <c r="QP1" s="207" t="n">
        <v>323.05</v>
      </c>
      <c r="QQ1" s="207" t="n">
        <f aca="false">QP1*0.75</f>
        <v>242.2875</v>
      </c>
      <c r="QR1" s="207" t="n">
        <f aca="false">QP1-QQ1</f>
        <v>80.7625</v>
      </c>
      <c r="QS1" s="207" t="n">
        <f aca="false">QP1*QN1</f>
        <v>323.05</v>
      </c>
      <c r="QT1" s="208" t="n">
        <f aca="false">(QO1*24.96/100)+QO1</f>
        <v>323.046592</v>
      </c>
      <c r="QU1" s="209" t="s">
        <v>681</v>
      </c>
      <c r="QV1" s="210" t="s">
        <v>682</v>
      </c>
      <c r="QW1" s="211" t="s">
        <v>683</v>
      </c>
      <c r="QX1" s="212" t="s">
        <v>684</v>
      </c>
      <c r="QY1" s="207" t="n">
        <v>1</v>
      </c>
      <c r="QZ1" s="207" t="n">
        <v>258.52</v>
      </c>
      <c r="RA1" s="207" t="n">
        <v>323.05</v>
      </c>
      <c r="RB1" s="207" t="n">
        <f aca="false">RA1*0.75</f>
        <v>242.2875</v>
      </c>
      <c r="RC1" s="207" t="n">
        <f aca="false">RA1-RB1</f>
        <v>80.7625</v>
      </c>
      <c r="RD1" s="207" t="n">
        <f aca="false">RA1*QY1</f>
        <v>323.05</v>
      </c>
      <c r="RE1" s="208" t="n">
        <f aca="false">(QZ1*24.96/100)+QZ1</f>
        <v>323.046592</v>
      </c>
      <c r="RF1" s="209" t="s">
        <v>681</v>
      </c>
      <c r="RG1" s="210" t="s">
        <v>682</v>
      </c>
      <c r="RH1" s="211" t="s">
        <v>683</v>
      </c>
      <c r="RI1" s="212" t="s">
        <v>684</v>
      </c>
      <c r="RJ1" s="207" t="n">
        <v>1</v>
      </c>
      <c r="RK1" s="207" t="n">
        <v>258.52</v>
      </c>
      <c r="RL1" s="207" t="n">
        <v>323.05</v>
      </c>
      <c r="RM1" s="207" t="n">
        <f aca="false">RL1*0.75</f>
        <v>242.2875</v>
      </c>
      <c r="RN1" s="207" t="n">
        <f aca="false">RL1-RM1</f>
        <v>80.7625</v>
      </c>
      <c r="RO1" s="207" t="n">
        <f aca="false">RL1*RJ1</f>
        <v>323.05</v>
      </c>
      <c r="RP1" s="208" t="n">
        <f aca="false">(RK1*24.96/100)+RK1</f>
        <v>323.046592</v>
      </c>
      <c r="RQ1" s="209" t="s">
        <v>681</v>
      </c>
      <c r="RR1" s="210" t="s">
        <v>682</v>
      </c>
      <c r="RS1" s="211" t="s">
        <v>683</v>
      </c>
      <c r="RT1" s="212" t="s">
        <v>684</v>
      </c>
      <c r="RU1" s="207" t="n">
        <v>1</v>
      </c>
      <c r="RV1" s="207" t="n">
        <v>258.52</v>
      </c>
      <c r="RW1" s="207" t="n">
        <v>323.05</v>
      </c>
      <c r="RX1" s="207" t="n">
        <f aca="false">RW1*0.75</f>
        <v>242.2875</v>
      </c>
      <c r="RY1" s="207" t="n">
        <f aca="false">RW1-RX1</f>
        <v>80.7625</v>
      </c>
      <c r="RZ1" s="207" t="n">
        <f aca="false">RW1*RU1</f>
        <v>323.05</v>
      </c>
      <c r="SA1" s="208" t="n">
        <f aca="false">(RV1*24.96/100)+RV1</f>
        <v>323.046592</v>
      </c>
      <c r="SB1" s="209" t="s">
        <v>681</v>
      </c>
      <c r="SC1" s="210" t="s">
        <v>682</v>
      </c>
      <c r="SD1" s="211" t="s">
        <v>683</v>
      </c>
      <c r="SE1" s="212" t="s">
        <v>684</v>
      </c>
      <c r="SF1" s="207" t="n">
        <v>1</v>
      </c>
      <c r="SG1" s="207" t="n">
        <v>258.52</v>
      </c>
      <c r="SH1" s="207" t="n">
        <v>323.05</v>
      </c>
      <c r="SI1" s="207" t="n">
        <f aca="false">SH1*0.75</f>
        <v>242.2875</v>
      </c>
      <c r="SJ1" s="207" t="n">
        <f aca="false">SH1-SI1</f>
        <v>80.7625</v>
      </c>
      <c r="SK1" s="207" t="n">
        <f aca="false">SH1*SF1</f>
        <v>323.05</v>
      </c>
      <c r="SL1" s="208" t="n">
        <f aca="false">(SG1*24.96/100)+SG1</f>
        <v>323.046592</v>
      </c>
      <c r="SM1" s="209" t="s">
        <v>681</v>
      </c>
      <c r="SN1" s="210" t="s">
        <v>682</v>
      </c>
      <c r="SO1" s="211" t="s">
        <v>683</v>
      </c>
      <c r="SP1" s="212" t="s">
        <v>684</v>
      </c>
      <c r="SQ1" s="207" t="n">
        <v>1</v>
      </c>
      <c r="SR1" s="207" t="n">
        <v>258.52</v>
      </c>
      <c r="SS1" s="207" t="n">
        <v>323.05</v>
      </c>
      <c r="ST1" s="207" t="n">
        <f aca="false">SS1*0.75</f>
        <v>242.2875</v>
      </c>
      <c r="SU1" s="207" t="n">
        <f aca="false">SS1-ST1</f>
        <v>80.7625</v>
      </c>
      <c r="SV1" s="207" t="n">
        <f aca="false">SS1*SQ1</f>
        <v>323.05</v>
      </c>
      <c r="SW1" s="208" t="n">
        <f aca="false">(SR1*24.96/100)+SR1</f>
        <v>323.046592</v>
      </c>
      <c r="SX1" s="209" t="s">
        <v>681</v>
      </c>
      <c r="SY1" s="210" t="s">
        <v>682</v>
      </c>
      <c r="SZ1" s="211" t="s">
        <v>683</v>
      </c>
      <c r="TA1" s="212" t="s">
        <v>684</v>
      </c>
      <c r="TB1" s="207" t="n">
        <v>1</v>
      </c>
      <c r="TC1" s="207" t="n">
        <v>258.52</v>
      </c>
      <c r="TD1" s="207" t="n">
        <v>323.05</v>
      </c>
      <c r="TE1" s="207" t="n">
        <f aca="false">TD1*0.75</f>
        <v>242.2875</v>
      </c>
      <c r="TF1" s="207" t="n">
        <f aca="false">TD1-TE1</f>
        <v>80.7625</v>
      </c>
      <c r="TG1" s="207" t="n">
        <f aca="false">TD1*TB1</f>
        <v>323.05</v>
      </c>
      <c r="TH1" s="208" t="n">
        <f aca="false">(TC1*24.96/100)+TC1</f>
        <v>323.046592</v>
      </c>
      <c r="TI1" s="209" t="s">
        <v>681</v>
      </c>
      <c r="TJ1" s="210" t="s">
        <v>682</v>
      </c>
      <c r="TK1" s="211" t="s">
        <v>683</v>
      </c>
      <c r="TL1" s="212" t="s">
        <v>684</v>
      </c>
      <c r="TM1" s="207" t="n">
        <v>1</v>
      </c>
      <c r="TN1" s="207" t="n">
        <v>258.52</v>
      </c>
      <c r="TO1" s="207" t="n">
        <v>323.05</v>
      </c>
      <c r="TP1" s="207" t="n">
        <f aca="false">TO1*0.75</f>
        <v>242.2875</v>
      </c>
      <c r="TQ1" s="207" t="n">
        <f aca="false">TO1-TP1</f>
        <v>80.7625</v>
      </c>
      <c r="TR1" s="207" t="n">
        <f aca="false">TO1*TM1</f>
        <v>323.05</v>
      </c>
      <c r="TS1" s="208" t="n">
        <f aca="false">(TN1*24.96/100)+TN1</f>
        <v>323.046592</v>
      </c>
      <c r="TT1" s="209" t="s">
        <v>681</v>
      </c>
      <c r="TU1" s="210" t="s">
        <v>682</v>
      </c>
      <c r="TV1" s="211" t="s">
        <v>683</v>
      </c>
      <c r="TW1" s="212" t="s">
        <v>684</v>
      </c>
      <c r="TX1" s="207" t="n">
        <v>1</v>
      </c>
      <c r="TY1" s="207" t="n">
        <v>258.52</v>
      </c>
      <c r="TZ1" s="207" t="n">
        <v>323.05</v>
      </c>
      <c r="UA1" s="207" t="n">
        <f aca="false">TZ1*0.75</f>
        <v>242.2875</v>
      </c>
      <c r="UB1" s="207" t="n">
        <f aca="false">TZ1-UA1</f>
        <v>80.7625</v>
      </c>
      <c r="UC1" s="207" t="n">
        <f aca="false">TZ1*TX1</f>
        <v>323.05</v>
      </c>
      <c r="UD1" s="208" t="n">
        <f aca="false">(TY1*24.96/100)+TY1</f>
        <v>323.046592</v>
      </c>
      <c r="UE1" s="209" t="s">
        <v>681</v>
      </c>
      <c r="UF1" s="210" t="s">
        <v>682</v>
      </c>
      <c r="UG1" s="211" t="s">
        <v>683</v>
      </c>
      <c r="UH1" s="212" t="s">
        <v>684</v>
      </c>
      <c r="UI1" s="207" t="n">
        <v>1</v>
      </c>
      <c r="UJ1" s="207" t="n">
        <v>258.52</v>
      </c>
      <c r="UK1" s="207" t="n">
        <v>323.05</v>
      </c>
      <c r="UL1" s="207" t="n">
        <f aca="false">UK1*0.75</f>
        <v>242.2875</v>
      </c>
      <c r="UM1" s="207" t="n">
        <f aca="false">UK1-UL1</f>
        <v>80.7625</v>
      </c>
      <c r="UN1" s="207" t="n">
        <f aca="false">UK1*UI1</f>
        <v>323.05</v>
      </c>
      <c r="UO1" s="208" t="n">
        <f aca="false">(UJ1*24.96/100)+UJ1</f>
        <v>323.046592</v>
      </c>
      <c r="UP1" s="209" t="s">
        <v>681</v>
      </c>
      <c r="UQ1" s="210" t="s">
        <v>682</v>
      </c>
      <c r="UR1" s="211" t="s">
        <v>683</v>
      </c>
      <c r="US1" s="212" t="s">
        <v>684</v>
      </c>
      <c r="UT1" s="207" t="n">
        <v>1</v>
      </c>
      <c r="UU1" s="207" t="n">
        <v>258.52</v>
      </c>
      <c r="UV1" s="207" t="n">
        <v>323.05</v>
      </c>
      <c r="UW1" s="207" t="n">
        <f aca="false">UV1*0.75</f>
        <v>242.2875</v>
      </c>
      <c r="UX1" s="207" t="n">
        <f aca="false">UV1-UW1</f>
        <v>80.7625</v>
      </c>
      <c r="UY1" s="207" t="n">
        <f aca="false">UV1*UT1</f>
        <v>323.05</v>
      </c>
      <c r="UZ1" s="208" t="n">
        <f aca="false">(UU1*24.96/100)+UU1</f>
        <v>323.046592</v>
      </c>
      <c r="VA1" s="209" t="s">
        <v>681</v>
      </c>
      <c r="VB1" s="210" t="s">
        <v>682</v>
      </c>
      <c r="VC1" s="211" t="s">
        <v>683</v>
      </c>
      <c r="VD1" s="212" t="s">
        <v>684</v>
      </c>
      <c r="VE1" s="207" t="n">
        <v>1</v>
      </c>
      <c r="VF1" s="207" t="n">
        <v>258.52</v>
      </c>
      <c r="VG1" s="207" t="n">
        <v>323.05</v>
      </c>
      <c r="VH1" s="207" t="n">
        <f aca="false">VG1*0.75</f>
        <v>242.2875</v>
      </c>
      <c r="VI1" s="207" t="n">
        <f aca="false">VG1-VH1</f>
        <v>80.7625</v>
      </c>
      <c r="VJ1" s="207" t="n">
        <f aca="false">VG1*VE1</f>
        <v>323.05</v>
      </c>
      <c r="VK1" s="208" t="n">
        <f aca="false">(VF1*24.96/100)+VF1</f>
        <v>323.046592</v>
      </c>
      <c r="VL1" s="209" t="s">
        <v>681</v>
      </c>
      <c r="VM1" s="210" t="s">
        <v>682</v>
      </c>
      <c r="VN1" s="211" t="s">
        <v>683</v>
      </c>
      <c r="VO1" s="212" t="s">
        <v>684</v>
      </c>
      <c r="VP1" s="207" t="n">
        <v>1</v>
      </c>
      <c r="VQ1" s="207" t="n">
        <v>258.52</v>
      </c>
      <c r="VR1" s="207" t="n">
        <v>323.05</v>
      </c>
      <c r="VS1" s="207" t="n">
        <f aca="false">VR1*0.75</f>
        <v>242.2875</v>
      </c>
      <c r="VT1" s="207" t="n">
        <f aca="false">VR1-VS1</f>
        <v>80.7625</v>
      </c>
      <c r="VU1" s="207" t="n">
        <f aca="false">VR1*VP1</f>
        <v>323.05</v>
      </c>
      <c r="VV1" s="208" t="n">
        <f aca="false">(VQ1*24.96/100)+VQ1</f>
        <v>323.046592</v>
      </c>
      <c r="VW1" s="209" t="s">
        <v>681</v>
      </c>
      <c r="VX1" s="210" t="s">
        <v>682</v>
      </c>
      <c r="VY1" s="211" t="s">
        <v>683</v>
      </c>
      <c r="VZ1" s="212" t="s">
        <v>684</v>
      </c>
      <c r="WA1" s="207" t="n">
        <v>1</v>
      </c>
      <c r="WB1" s="207" t="n">
        <v>258.52</v>
      </c>
      <c r="WC1" s="207" t="n">
        <v>323.05</v>
      </c>
      <c r="WD1" s="207" t="n">
        <f aca="false">WC1*0.75</f>
        <v>242.2875</v>
      </c>
      <c r="WE1" s="207" t="n">
        <f aca="false">WC1-WD1</f>
        <v>80.7625</v>
      </c>
      <c r="WF1" s="207" t="n">
        <f aca="false">WC1*WA1</f>
        <v>323.05</v>
      </c>
      <c r="WG1" s="208" t="n">
        <f aca="false">(WB1*24.96/100)+WB1</f>
        <v>323.046592</v>
      </c>
      <c r="WH1" s="209" t="s">
        <v>681</v>
      </c>
      <c r="WI1" s="210" t="s">
        <v>682</v>
      </c>
      <c r="WJ1" s="211" t="s">
        <v>683</v>
      </c>
      <c r="WK1" s="212" t="s">
        <v>684</v>
      </c>
      <c r="WL1" s="207" t="n">
        <v>1</v>
      </c>
      <c r="WM1" s="207" t="n">
        <v>258.52</v>
      </c>
      <c r="WN1" s="207" t="n">
        <v>323.05</v>
      </c>
      <c r="WO1" s="207" t="n">
        <f aca="false">WN1*0.75</f>
        <v>242.2875</v>
      </c>
      <c r="WP1" s="207" t="n">
        <f aca="false">WN1-WO1</f>
        <v>80.7625</v>
      </c>
      <c r="WQ1" s="207" t="n">
        <f aca="false">WN1*WL1</f>
        <v>323.05</v>
      </c>
      <c r="WR1" s="208" t="n">
        <f aca="false">(WM1*24.96/100)+WM1</f>
        <v>323.046592</v>
      </c>
      <c r="WS1" s="209" t="s">
        <v>681</v>
      </c>
      <c r="WT1" s="210" t="s">
        <v>682</v>
      </c>
      <c r="WU1" s="211" t="s">
        <v>683</v>
      </c>
      <c r="WV1" s="212" t="s">
        <v>684</v>
      </c>
      <c r="WW1" s="207" t="n">
        <v>1</v>
      </c>
      <c r="WX1" s="207" t="n">
        <v>258.52</v>
      </c>
      <c r="WY1" s="207" t="n">
        <v>323.05</v>
      </c>
      <c r="WZ1" s="207" t="n">
        <f aca="false">WY1*0.75</f>
        <v>242.2875</v>
      </c>
      <c r="XA1" s="207" t="n">
        <f aca="false">WY1-WZ1</f>
        <v>80.7625</v>
      </c>
      <c r="XB1" s="207" t="n">
        <f aca="false">WY1*WW1</f>
        <v>323.05</v>
      </c>
      <c r="XC1" s="208" t="n">
        <f aca="false">(WX1*24.96/100)+WX1</f>
        <v>323.046592</v>
      </c>
      <c r="XD1" s="209" t="s">
        <v>681</v>
      </c>
      <c r="XE1" s="210" t="s">
        <v>682</v>
      </c>
      <c r="XF1" s="211" t="s">
        <v>683</v>
      </c>
      <c r="XG1" s="212" t="s">
        <v>684</v>
      </c>
      <c r="XH1" s="207" t="n">
        <v>1</v>
      </c>
      <c r="XI1" s="207" t="n">
        <v>258.52</v>
      </c>
      <c r="XJ1" s="207" t="n">
        <v>323.05</v>
      </c>
      <c r="XK1" s="207" t="n">
        <f aca="false">XJ1*0.75</f>
        <v>242.2875</v>
      </c>
      <c r="XL1" s="207" t="n">
        <f aca="false">XJ1-XK1</f>
        <v>80.7625</v>
      </c>
      <c r="XM1" s="207" t="n">
        <f aca="false">XJ1*XH1</f>
        <v>323.05</v>
      </c>
      <c r="XN1" s="208" t="n">
        <f aca="false">(XI1*24.96/100)+XI1</f>
        <v>323.046592</v>
      </c>
      <c r="XO1" s="209" t="s">
        <v>681</v>
      </c>
      <c r="XP1" s="210" t="s">
        <v>682</v>
      </c>
      <c r="XQ1" s="211" t="s">
        <v>683</v>
      </c>
      <c r="XR1" s="212" t="s">
        <v>684</v>
      </c>
      <c r="XS1" s="207" t="n">
        <v>1</v>
      </c>
      <c r="XT1" s="207" t="n">
        <v>258.52</v>
      </c>
      <c r="XU1" s="207" t="n">
        <v>323.05</v>
      </c>
      <c r="XV1" s="207" t="n">
        <f aca="false">XU1*0.75</f>
        <v>242.2875</v>
      </c>
      <c r="XW1" s="207" t="n">
        <f aca="false">XU1-XV1</f>
        <v>80.7625</v>
      </c>
      <c r="XX1" s="207" t="n">
        <f aca="false">XU1*XS1</f>
        <v>323.05</v>
      </c>
      <c r="XY1" s="208" t="n">
        <f aca="false">(XT1*24.96/100)+XT1</f>
        <v>323.046592</v>
      </c>
      <c r="XZ1" s="209" t="s">
        <v>681</v>
      </c>
      <c r="YA1" s="210" t="s">
        <v>682</v>
      </c>
      <c r="YB1" s="211" t="s">
        <v>683</v>
      </c>
      <c r="YC1" s="212" t="s">
        <v>684</v>
      </c>
      <c r="YD1" s="207" t="n">
        <v>1</v>
      </c>
      <c r="YE1" s="207" t="n">
        <v>258.52</v>
      </c>
      <c r="YF1" s="207" t="n">
        <v>323.05</v>
      </c>
      <c r="YG1" s="207" t="n">
        <f aca="false">YF1*0.75</f>
        <v>242.2875</v>
      </c>
      <c r="YH1" s="207" t="n">
        <f aca="false">YF1-YG1</f>
        <v>80.7625</v>
      </c>
      <c r="YI1" s="207" t="n">
        <f aca="false">YF1*YD1</f>
        <v>323.05</v>
      </c>
      <c r="YJ1" s="208" t="n">
        <f aca="false">(YE1*24.96/100)+YE1</f>
        <v>323.046592</v>
      </c>
      <c r="YK1" s="209" t="s">
        <v>681</v>
      </c>
      <c r="YL1" s="210" t="s">
        <v>682</v>
      </c>
      <c r="YM1" s="211" t="s">
        <v>683</v>
      </c>
      <c r="YN1" s="212" t="s">
        <v>684</v>
      </c>
      <c r="YO1" s="207" t="n">
        <v>1</v>
      </c>
      <c r="YP1" s="207" t="n">
        <v>258.52</v>
      </c>
      <c r="YQ1" s="207" t="n">
        <v>323.05</v>
      </c>
      <c r="YR1" s="207" t="n">
        <f aca="false">YQ1*0.75</f>
        <v>242.2875</v>
      </c>
      <c r="YS1" s="207" t="n">
        <f aca="false">YQ1-YR1</f>
        <v>80.7625</v>
      </c>
      <c r="YT1" s="207" t="n">
        <f aca="false">YQ1*YO1</f>
        <v>323.05</v>
      </c>
      <c r="YU1" s="208" t="n">
        <f aca="false">(YP1*24.96/100)+YP1</f>
        <v>323.046592</v>
      </c>
      <c r="YV1" s="209" t="s">
        <v>681</v>
      </c>
      <c r="YW1" s="210" t="s">
        <v>682</v>
      </c>
      <c r="YX1" s="211" t="s">
        <v>683</v>
      </c>
      <c r="YY1" s="212" t="s">
        <v>684</v>
      </c>
      <c r="YZ1" s="207" t="n">
        <v>1</v>
      </c>
      <c r="ZA1" s="207" t="n">
        <v>258.52</v>
      </c>
      <c r="ZB1" s="207" t="n">
        <v>323.05</v>
      </c>
      <c r="ZC1" s="207" t="n">
        <f aca="false">ZB1*0.75</f>
        <v>242.2875</v>
      </c>
      <c r="ZD1" s="207" t="n">
        <f aca="false">ZB1-ZC1</f>
        <v>80.7625</v>
      </c>
      <c r="ZE1" s="207" t="n">
        <f aca="false">ZB1*YZ1</f>
        <v>323.05</v>
      </c>
      <c r="ZF1" s="208" t="n">
        <f aca="false">(ZA1*24.96/100)+ZA1</f>
        <v>323.046592</v>
      </c>
      <c r="ZG1" s="209" t="s">
        <v>681</v>
      </c>
      <c r="ZH1" s="210" t="s">
        <v>682</v>
      </c>
      <c r="ZI1" s="211" t="s">
        <v>683</v>
      </c>
      <c r="ZJ1" s="212" t="s">
        <v>684</v>
      </c>
      <c r="ZK1" s="207" t="n">
        <v>1</v>
      </c>
      <c r="ZL1" s="207" t="n">
        <v>258.52</v>
      </c>
      <c r="ZM1" s="207" t="n">
        <v>323.05</v>
      </c>
      <c r="ZN1" s="207" t="n">
        <f aca="false">ZM1*0.75</f>
        <v>242.2875</v>
      </c>
      <c r="ZO1" s="207" t="n">
        <f aca="false">ZM1-ZN1</f>
        <v>80.7625</v>
      </c>
      <c r="ZP1" s="207" t="n">
        <f aca="false">ZM1*ZK1</f>
        <v>323.05</v>
      </c>
      <c r="ZQ1" s="208" t="n">
        <f aca="false">(ZL1*24.96/100)+ZL1</f>
        <v>323.046592</v>
      </c>
      <c r="ZR1" s="209" t="s">
        <v>681</v>
      </c>
      <c r="ZS1" s="210" t="s">
        <v>682</v>
      </c>
      <c r="ZT1" s="211" t="s">
        <v>683</v>
      </c>
      <c r="ZU1" s="212" t="s">
        <v>684</v>
      </c>
      <c r="ZV1" s="207" t="n">
        <v>1</v>
      </c>
      <c r="ZW1" s="207" t="n">
        <v>258.52</v>
      </c>
      <c r="ZX1" s="207" t="n">
        <v>323.05</v>
      </c>
      <c r="ZY1" s="207" t="n">
        <f aca="false">ZX1*0.75</f>
        <v>242.2875</v>
      </c>
      <c r="ZZ1" s="207" t="n">
        <f aca="false">ZX1-ZY1</f>
        <v>80.7625</v>
      </c>
      <c r="AAA1" s="207" t="n">
        <f aca="false">ZX1*ZV1</f>
        <v>323.05</v>
      </c>
      <c r="AAB1" s="208" t="n">
        <f aca="false">(ZW1*24.96/100)+ZW1</f>
        <v>323.046592</v>
      </c>
      <c r="AAC1" s="209" t="s">
        <v>681</v>
      </c>
      <c r="AAD1" s="210" t="s">
        <v>682</v>
      </c>
      <c r="AAE1" s="211" t="s">
        <v>683</v>
      </c>
      <c r="AAF1" s="212" t="s">
        <v>684</v>
      </c>
      <c r="AAG1" s="207" t="n">
        <v>1</v>
      </c>
      <c r="AAH1" s="207" t="n">
        <v>258.52</v>
      </c>
      <c r="AAI1" s="207" t="n">
        <v>323.05</v>
      </c>
      <c r="AAJ1" s="207" t="n">
        <f aca="false">AAI1*0.75</f>
        <v>242.2875</v>
      </c>
      <c r="AAK1" s="207" t="n">
        <f aca="false">AAI1-AAJ1</f>
        <v>80.7625</v>
      </c>
      <c r="AAL1" s="207" t="n">
        <f aca="false">AAI1*AAG1</f>
        <v>323.05</v>
      </c>
      <c r="AAM1" s="208" t="n">
        <f aca="false">(AAH1*24.96/100)+AAH1</f>
        <v>323.046592</v>
      </c>
      <c r="AAN1" s="209" t="s">
        <v>681</v>
      </c>
      <c r="AAO1" s="210" t="s">
        <v>682</v>
      </c>
      <c r="AAP1" s="211" t="s">
        <v>683</v>
      </c>
      <c r="AAQ1" s="212" t="s">
        <v>684</v>
      </c>
      <c r="AAR1" s="207" t="n">
        <v>1</v>
      </c>
      <c r="AAS1" s="207" t="n">
        <v>258.52</v>
      </c>
      <c r="AAT1" s="207" t="n">
        <v>323.05</v>
      </c>
      <c r="AAU1" s="207" t="n">
        <f aca="false">AAT1*0.75</f>
        <v>242.2875</v>
      </c>
      <c r="AAV1" s="207" t="n">
        <f aca="false">AAT1-AAU1</f>
        <v>80.7625</v>
      </c>
      <c r="AAW1" s="207" t="n">
        <f aca="false">AAT1*AAR1</f>
        <v>323.05</v>
      </c>
      <c r="AAX1" s="208" t="n">
        <f aca="false">(AAS1*24.96/100)+AAS1</f>
        <v>323.046592</v>
      </c>
      <c r="AAY1" s="209" t="s">
        <v>681</v>
      </c>
      <c r="AAZ1" s="210" t="s">
        <v>682</v>
      </c>
      <c r="ABA1" s="211" t="s">
        <v>683</v>
      </c>
      <c r="ABB1" s="212" t="s">
        <v>684</v>
      </c>
      <c r="ABC1" s="207" t="n">
        <v>1</v>
      </c>
      <c r="ABD1" s="207" t="n">
        <v>258.52</v>
      </c>
      <c r="ABE1" s="207" t="n">
        <v>323.05</v>
      </c>
      <c r="ABF1" s="207" t="n">
        <f aca="false">ABE1*0.75</f>
        <v>242.2875</v>
      </c>
      <c r="ABG1" s="207" t="n">
        <f aca="false">ABE1-ABF1</f>
        <v>80.7625</v>
      </c>
      <c r="ABH1" s="207" t="n">
        <f aca="false">ABE1*ABC1</f>
        <v>323.05</v>
      </c>
      <c r="ABI1" s="208" t="n">
        <f aca="false">(ABD1*24.96/100)+ABD1</f>
        <v>323.046592</v>
      </c>
      <c r="ABJ1" s="209" t="s">
        <v>681</v>
      </c>
      <c r="ABK1" s="210" t="s">
        <v>682</v>
      </c>
      <c r="ABL1" s="211" t="s">
        <v>683</v>
      </c>
      <c r="ABM1" s="212" t="s">
        <v>684</v>
      </c>
      <c r="ABN1" s="207" t="n">
        <v>1</v>
      </c>
      <c r="ABO1" s="207" t="n">
        <v>258.52</v>
      </c>
      <c r="ABP1" s="207" t="n">
        <v>323.05</v>
      </c>
      <c r="ABQ1" s="207" t="n">
        <f aca="false">ABP1*0.75</f>
        <v>242.2875</v>
      </c>
      <c r="ABR1" s="207" t="n">
        <f aca="false">ABP1-ABQ1</f>
        <v>80.7625</v>
      </c>
      <c r="ABS1" s="207" t="n">
        <f aca="false">ABP1*ABN1</f>
        <v>323.05</v>
      </c>
      <c r="ABT1" s="208" t="n">
        <f aca="false">(ABO1*24.96/100)+ABO1</f>
        <v>323.046592</v>
      </c>
      <c r="ABU1" s="209" t="s">
        <v>681</v>
      </c>
      <c r="ABV1" s="210" t="s">
        <v>682</v>
      </c>
      <c r="ABW1" s="211" t="s">
        <v>683</v>
      </c>
      <c r="ABX1" s="212" t="s">
        <v>684</v>
      </c>
      <c r="ABY1" s="207" t="n">
        <v>1</v>
      </c>
      <c r="ABZ1" s="207" t="n">
        <v>258.52</v>
      </c>
      <c r="ACA1" s="207" t="n">
        <v>323.05</v>
      </c>
      <c r="ACB1" s="207" t="n">
        <f aca="false">ACA1*0.75</f>
        <v>242.2875</v>
      </c>
      <c r="ACC1" s="207" t="n">
        <f aca="false">ACA1-ACB1</f>
        <v>80.7625</v>
      </c>
      <c r="ACD1" s="207" t="n">
        <f aca="false">ACA1*ABY1</f>
        <v>323.05</v>
      </c>
      <c r="ACE1" s="208" t="n">
        <f aca="false">(ABZ1*24.96/100)+ABZ1</f>
        <v>323.046592</v>
      </c>
      <c r="ACF1" s="209" t="s">
        <v>681</v>
      </c>
      <c r="ACG1" s="210" t="s">
        <v>682</v>
      </c>
      <c r="ACH1" s="211" t="s">
        <v>683</v>
      </c>
      <c r="ACI1" s="212" t="s">
        <v>684</v>
      </c>
      <c r="ACJ1" s="207" t="n">
        <v>1</v>
      </c>
      <c r="ACK1" s="207" t="n">
        <v>258.52</v>
      </c>
      <c r="ACL1" s="207" t="n">
        <v>323.05</v>
      </c>
      <c r="ACM1" s="207" t="n">
        <f aca="false">ACL1*0.75</f>
        <v>242.2875</v>
      </c>
      <c r="ACN1" s="207" t="n">
        <f aca="false">ACL1-ACM1</f>
        <v>80.7625</v>
      </c>
      <c r="ACO1" s="207" t="n">
        <f aca="false">ACL1*ACJ1</f>
        <v>323.05</v>
      </c>
      <c r="ACP1" s="208" t="n">
        <f aca="false">(ACK1*24.96/100)+ACK1</f>
        <v>323.046592</v>
      </c>
      <c r="ACQ1" s="209" t="s">
        <v>681</v>
      </c>
      <c r="ACR1" s="210" t="s">
        <v>682</v>
      </c>
      <c r="ACS1" s="211" t="s">
        <v>683</v>
      </c>
      <c r="ACT1" s="212" t="s">
        <v>684</v>
      </c>
      <c r="ACU1" s="207" t="n">
        <v>1</v>
      </c>
      <c r="ACV1" s="207" t="n">
        <v>258.52</v>
      </c>
      <c r="ACW1" s="207" t="n">
        <v>323.05</v>
      </c>
      <c r="ACX1" s="207" t="n">
        <f aca="false">ACW1*0.75</f>
        <v>242.2875</v>
      </c>
      <c r="ACY1" s="207" t="n">
        <f aca="false">ACW1-ACX1</f>
        <v>80.7625</v>
      </c>
      <c r="ACZ1" s="207" t="n">
        <f aca="false">ACW1*ACU1</f>
        <v>323.05</v>
      </c>
      <c r="ADA1" s="208" t="n">
        <f aca="false">(ACV1*24.96/100)+ACV1</f>
        <v>323.046592</v>
      </c>
      <c r="ADB1" s="209" t="s">
        <v>681</v>
      </c>
      <c r="ADC1" s="210" t="s">
        <v>682</v>
      </c>
      <c r="ADD1" s="211" t="s">
        <v>683</v>
      </c>
      <c r="ADE1" s="212" t="s">
        <v>684</v>
      </c>
      <c r="ADF1" s="207" t="n">
        <v>1</v>
      </c>
      <c r="ADG1" s="207" t="n">
        <v>258.52</v>
      </c>
      <c r="ADH1" s="207" t="n">
        <v>323.05</v>
      </c>
      <c r="ADI1" s="207" t="n">
        <f aca="false">ADH1*0.75</f>
        <v>242.2875</v>
      </c>
      <c r="ADJ1" s="207" t="n">
        <f aca="false">ADH1-ADI1</f>
        <v>80.7625</v>
      </c>
      <c r="ADK1" s="207" t="n">
        <f aca="false">ADH1*ADF1</f>
        <v>323.05</v>
      </c>
      <c r="ADL1" s="208" t="n">
        <f aca="false">(ADG1*24.96/100)+ADG1</f>
        <v>323.046592</v>
      </c>
      <c r="ADM1" s="209" t="s">
        <v>681</v>
      </c>
      <c r="ADN1" s="210" t="s">
        <v>682</v>
      </c>
      <c r="ADO1" s="211" t="s">
        <v>683</v>
      </c>
      <c r="ADP1" s="212" t="s">
        <v>684</v>
      </c>
      <c r="ADQ1" s="207" t="n">
        <v>1</v>
      </c>
      <c r="ADR1" s="207" t="n">
        <v>258.52</v>
      </c>
      <c r="ADS1" s="207" t="n">
        <v>323.05</v>
      </c>
      <c r="ADT1" s="207" t="n">
        <f aca="false">ADS1*0.75</f>
        <v>242.2875</v>
      </c>
      <c r="ADU1" s="207" t="n">
        <f aca="false">ADS1-ADT1</f>
        <v>80.7625</v>
      </c>
      <c r="ADV1" s="207" t="n">
        <f aca="false">ADS1*ADQ1</f>
        <v>323.05</v>
      </c>
      <c r="ADW1" s="208" t="n">
        <f aca="false">(ADR1*24.96/100)+ADR1</f>
        <v>323.046592</v>
      </c>
      <c r="ADX1" s="209" t="s">
        <v>681</v>
      </c>
      <c r="ADY1" s="210" t="s">
        <v>682</v>
      </c>
      <c r="ADZ1" s="211" t="s">
        <v>683</v>
      </c>
      <c r="AEA1" s="212" t="s">
        <v>684</v>
      </c>
      <c r="AEB1" s="207" t="n">
        <v>1</v>
      </c>
      <c r="AEC1" s="207" t="n">
        <v>258.52</v>
      </c>
      <c r="AED1" s="207" t="n">
        <v>323.05</v>
      </c>
      <c r="AEE1" s="207" t="n">
        <f aca="false">AED1*0.75</f>
        <v>242.2875</v>
      </c>
      <c r="AEF1" s="207" t="n">
        <f aca="false">AED1-AEE1</f>
        <v>80.7625</v>
      </c>
      <c r="AEG1" s="207" t="n">
        <f aca="false">AED1*AEB1</f>
        <v>323.05</v>
      </c>
      <c r="AEH1" s="208" t="n">
        <f aca="false">(AEC1*24.96/100)+AEC1</f>
        <v>323.046592</v>
      </c>
      <c r="AEI1" s="209" t="s">
        <v>681</v>
      </c>
      <c r="AEJ1" s="210" t="s">
        <v>682</v>
      </c>
      <c r="AEK1" s="211" t="s">
        <v>683</v>
      </c>
      <c r="AEL1" s="212" t="s">
        <v>684</v>
      </c>
      <c r="AEM1" s="207" t="n">
        <v>1</v>
      </c>
      <c r="AEN1" s="207" t="n">
        <v>258.52</v>
      </c>
      <c r="AEO1" s="207" t="n">
        <v>323.05</v>
      </c>
      <c r="AEP1" s="207" t="n">
        <f aca="false">AEO1*0.75</f>
        <v>242.2875</v>
      </c>
      <c r="AEQ1" s="207" t="n">
        <f aca="false">AEO1-AEP1</f>
        <v>80.7625</v>
      </c>
      <c r="AER1" s="207" t="n">
        <f aca="false">AEO1*AEM1</f>
        <v>323.05</v>
      </c>
      <c r="AES1" s="208" t="n">
        <f aca="false">(AEN1*24.96/100)+AEN1</f>
        <v>323.046592</v>
      </c>
      <c r="AET1" s="209" t="s">
        <v>681</v>
      </c>
      <c r="AEU1" s="210" t="s">
        <v>682</v>
      </c>
      <c r="AEV1" s="211" t="s">
        <v>683</v>
      </c>
      <c r="AEW1" s="212" t="s">
        <v>684</v>
      </c>
      <c r="AEX1" s="207" t="n">
        <v>1</v>
      </c>
      <c r="AEY1" s="207" t="n">
        <v>258.52</v>
      </c>
      <c r="AEZ1" s="207" t="n">
        <v>323.05</v>
      </c>
      <c r="AFA1" s="207" t="n">
        <f aca="false">AEZ1*0.75</f>
        <v>242.2875</v>
      </c>
      <c r="AFB1" s="207" t="n">
        <f aca="false">AEZ1-AFA1</f>
        <v>80.7625</v>
      </c>
      <c r="AFC1" s="207" t="n">
        <f aca="false">AEZ1*AEX1</f>
        <v>323.05</v>
      </c>
      <c r="AFD1" s="208" t="n">
        <f aca="false">(AEY1*24.96/100)+AEY1</f>
        <v>323.046592</v>
      </c>
      <c r="AFE1" s="209" t="s">
        <v>681</v>
      </c>
      <c r="AFF1" s="210" t="s">
        <v>682</v>
      </c>
      <c r="AFG1" s="211" t="s">
        <v>683</v>
      </c>
      <c r="AFH1" s="212" t="s">
        <v>684</v>
      </c>
      <c r="AFI1" s="207" t="n">
        <v>1</v>
      </c>
      <c r="AFJ1" s="207" t="n">
        <v>258.52</v>
      </c>
      <c r="AFK1" s="207" t="n">
        <v>323.05</v>
      </c>
      <c r="AFL1" s="207" t="n">
        <f aca="false">AFK1*0.75</f>
        <v>242.2875</v>
      </c>
      <c r="AFM1" s="207" t="n">
        <f aca="false">AFK1-AFL1</f>
        <v>80.7625</v>
      </c>
      <c r="AFN1" s="207" t="n">
        <f aca="false">AFK1*AFI1</f>
        <v>323.05</v>
      </c>
      <c r="AFO1" s="208" t="n">
        <f aca="false">(AFJ1*24.96/100)+AFJ1</f>
        <v>323.046592</v>
      </c>
      <c r="AFP1" s="209" t="s">
        <v>681</v>
      </c>
      <c r="AFQ1" s="210" t="s">
        <v>682</v>
      </c>
      <c r="AFR1" s="211" t="s">
        <v>683</v>
      </c>
      <c r="AFS1" s="212" t="s">
        <v>684</v>
      </c>
      <c r="AFT1" s="207" t="n">
        <v>1</v>
      </c>
      <c r="AFU1" s="207" t="n">
        <v>258.52</v>
      </c>
      <c r="AFV1" s="207" t="n">
        <v>323.05</v>
      </c>
      <c r="AFW1" s="207" t="n">
        <f aca="false">AFV1*0.75</f>
        <v>242.2875</v>
      </c>
      <c r="AFX1" s="207" t="n">
        <f aca="false">AFV1-AFW1</f>
        <v>80.7625</v>
      </c>
      <c r="AFY1" s="207" t="n">
        <f aca="false">AFV1*AFT1</f>
        <v>323.05</v>
      </c>
      <c r="AFZ1" s="208" t="n">
        <f aca="false">(AFU1*24.96/100)+AFU1</f>
        <v>323.046592</v>
      </c>
      <c r="AGA1" s="209" t="s">
        <v>681</v>
      </c>
      <c r="AGB1" s="210" t="s">
        <v>682</v>
      </c>
      <c r="AGC1" s="211" t="s">
        <v>683</v>
      </c>
      <c r="AGD1" s="212" t="s">
        <v>684</v>
      </c>
      <c r="AGE1" s="207" t="n">
        <v>1</v>
      </c>
      <c r="AGF1" s="207" t="n">
        <v>258.52</v>
      </c>
      <c r="AGG1" s="207" t="n">
        <v>323.05</v>
      </c>
      <c r="AGH1" s="207" t="n">
        <f aca="false">AGG1*0.75</f>
        <v>242.2875</v>
      </c>
      <c r="AGI1" s="207" t="n">
        <f aca="false">AGG1-AGH1</f>
        <v>80.7625</v>
      </c>
      <c r="AGJ1" s="207" t="n">
        <f aca="false">AGG1*AGE1</f>
        <v>323.05</v>
      </c>
      <c r="AGK1" s="208" t="n">
        <f aca="false">(AGF1*24.96/100)+AGF1</f>
        <v>323.046592</v>
      </c>
      <c r="AGL1" s="209" t="s">
        <v>681</v>
      </c>
      <c r="AGM1" s="210" t="s">
        <v>682</v>
      </c>
      <c r="AGN1" s="211" t="s">
        <v>683</v>
      </c>
      <c r="AGO1" s="212" t="s">
        <v>684</v>
      </c>
      <c r="AGP1" s="207" t="n">
        <v>1</v>
      </c>
      <c r="AGQ1" s="207" t="n">
        <v>258.52</v>
      </c>
      <c r="AGR1" s="207" t="n">
        <v>323.05</v>
      </c>
      <c r="AGS1" s="207" t="n">
        <f aca="false">AGR1*0.75</f>
        <v>242.2875</v>
      </c>
      <c r="AGT1" s="207" t="n">
        <f aca="false">AGR1-AGS1</f>
        <v>80.7625</v>
      </c>
      <c r="AGU1" s="207" t="n">
        <f aca="false">AGR1*AGP1</f>
        <v>323.05</v>
      </c>
      <c r="AGV1" s="208" t="n">
        <f aca="false">(AGQ1*24.96/100)+AGQ1</f>
        <v>323.046592</v>
      </c>
      <c r="AGW1" s="209" t="s">
        <v>681</v>
      </c>
      <c r="AGX1" s="210" t="s">
        <v>682</v>
      </c>
      <c r="AGY1" s="211" t="s">
        <v>683</v>
      </c>
      <c r="AGZ1" s="212" t="s">
        <v>684</v>
      </c>
      <c r="AHA1" s="207" t="n">
        <v>1</v>
      </c>
      <c r="AHB1" s="207" t="n">
        <v>258.52</v>
      </c>
      <c r="AHC1" s="207" t="n">
        <v>323.05</v>
      </c>
      <c r="AHD1" s="207" t="n">
        <f aca="false">AHC1*0.75</f>
        <v>242.2875</v>
      </c>
      <c r="AHE1" s="207" t="n">
        <f aca="false">AHC1-AHD1</f>
        <v>80.7625</v>
      </c>
      <c r="AHF1" s="207" t="n">
        <f aca="false">AHC1*AHA1</f>
        <v>323.05</v>
      </c>
      <c r="AHG1" s="208" t="n">
        <f aca="false">(AHB1*24.96/100)+AHB1</f>
        <v>323.046592</v>
      </c>
      <c r="AHH1" s="209" t="s">
        <v>681</v>
      </c>
      <c r="AHI1" s="210" t="s">
        <v>682</v>
      </c>
      <c r="AHJ1" s="211" t="s">
        <v>683</v>
      </c>
      <c r="AHK1" s="212" t="s">
        <v>684</v>
      </c>
      <c r="AHL1" s="207" t="n">
        <v>1</v>
      </c>
      <c r="AHM1" s="207" t="n">
        <v>258.52</v>
      </c>
      <c r="AHN1" s="207" t="n">
        <v>323.05</v>
      </c>
      <c r="AHO1" s="207" t="n">
        <f aca="false">AHN1*0.75</f>
        <v>242.2875</v>
      </c>
      <c r="AHP1" s="207" t="n">
        <f aca="false">AHN1-AHO1</f>
        <v>80.7625</v>
      </c>
      <c r="AHQ1" s="207" t="n">
        <f aca="false">AHN1*AHL1</f>
        <v>323.05</v>
      </c>
      <c r="AHR1" s="208" t="n">
        <f aca="false">(AHM1*24.96/100)+AHM1</f>
        <v>323.046592</v>
      </c>
      <c r="AHS1" s="209" t="s">
        <v>681</v>
      </c>
      <c r="AHT1" s="210" t="s">
        <v>682</v>
      </c>
      <c r="AHU1" s="211" t="s">
        <v>683</v>
      </c>
      <c r="AHV1" s="212" t="s">
        <v>684</v>
      </c>
      <c r="AHW1" s="207" t="n">
        <v>1</v>
      </c>
      <c r="AHX1" s="207" t="n">
        <v>258.52</v>
      </c>
      <c r="AHY1" s="207" t="n">
        <v>323.05</v>
      </c>
      <c r="AHZ1" s="207" t="n">
        <f aca="false">AHY1*0.75</f>
        <v>242.2875</v>
      </c>
      <c r="AIA1" s="207" t="n">
        <f aca="false">AHY1-AHZ1</f>
        <v>80.7625</v>
      </c>
      <c r="AIB1" s="207" t="n">
        <f aca="false">AHY1*AHW1</f>
        <v>323.05</v>
      </c>
      <c r="AIC1" s="208" t="n">
        <f aca="false">(AHX1*24.96/100)+AHX1</f>
        <v>323.046592</v>
      </c>
      <c r="AID1" s="209" t="s">
        <v>681</v>
      </c>
      <c r="AIE1" s="210" t="s">
        <v>682</v>
      </c>
      <c r="AIF1" s="211" t="s">
        <v>683</v>
      </c>
      <c r="AIG1" s="212" t="s">
        <v>684</v>
      </c>
      <c r="AIH1" s="207" t="n">
        <v>1</v>
      </c>
      <c r="AII1" s="207" t="n">
        <v>258.52</v>
      </c>
      <c r="AIJ1" s="207" t="n">
        <v>323.05</v>
      </c>
      <c r="AIK1" s="207" t="n">
        <f aca="false">AIJ1*0.75</f>
        <v>242.2875</v>
      </c>
      <c r="AIL1" s="207" t="n">
        <f aca="false">AIJ1-AIK1</f>
        <v>80.7625</v>
      </c>
      <c r="AIM1" s="207" t="n">
        <f aca="false">AIJ1*AIH1</f>
        <v>323.05</v>
      </c>
      <c r="AIN1" s="208" t="n">
        <f aca="false">(AII1*24.96/100)+AII1</f>
        <v>323.046592</v>
      </c>
      <c r="AIO1" s="209" t="s">
        <v>681</v>
      </c>
      <c r="AIP1" s="210" t="s">
        <v>682</v>
      </c>
      <c r="AIQ1" s="211" t="s">
        <v>683</v>
      </c>
      <c r="AIR1" s="212" t="s">
        <v>684</v>
      </c>
      <c r="AIS1" s="207" t="n">
        <v>1</v>
      </c>
      <c r="AIT1" s="207" t="n">
        <v>258.52</v>
      </c>
      <c r="AIU1" s="207" t="n">
        <v>323.05</v>
      </c>
      <c r="AIV1" s="207" t="n">
        <f aca="false">AIU1*0.75</f>
        <v>242.2875</v>
      </c>
      <c r="AIW1" s="207" t="n">
        <f aca="false">AIU1-AIV1</f>
        <v>80.7625</v>
      </c>
      <c r="AIX1" s="207" t="n">
        <f aca="false">AIU1*AIS1</f>
        <v>323.05</v>
      </c>
      <c r="AIY1" s="208" t="n">
        <f aca="false">(AIT1*24.96/100)+AIT1</f>
        <v>323.046592</v>
      </c>
      <c r="AIZ1" s="209" t="s">
        <v>681</v>
      </c>
      <c r="AJA1" s="210" t="s">
        <v>682</v>
      </c>
      <c r="AJB1" s="211" t="s">
        <v>683</v>
      </c>
      <c r="AJC1" s="212" t="s">
        <v>684</v>
      </c>
      <c r="AJD1" s="207" t="n">
        <v>1</v>
      </c>
      <c r="AJE1" s="207" t="n">
        <v>258.52</v>
      </c>
      <c r="AJF1" s="207" t="n">
        <v>323.05</v>
      </c>
      <c r="AJG1" s="207" t="n">
        <f aca="false">AJF1*0.75</f>
        <v>242.2875</v>
      </c>
      <c r="AJH1" s="207" t="n">
        <f aca="false">AJF1-AJG1</f>
        <v>80.7625</v>
      </c>
      <c r="AJI1" s="207" t="n">
        <f aca="false">AJF1*AJD1</f>
        <v>323.05</v>
      </c>
      <c r="AJJ1" s="208" t="n">
        <f aca="false">(AJE1*24.96/100)+AJE1</f>
        <v>323.046592</v>
      </c>
      <c r="AJK1" s="209" t="s">
        <v>681</v>
      </c>
      <c r="AJL1" s="210" t="s">
        <v>682</v>
      </c>
      <c r="AJM1" s="211" t="s">
        <v>683</v>
      </c>
      <c r="AJN1" s="212" t="s">
        <v>684</v>
      </c>
      <c r="AJO1" s="207" t="n">
        <v>1</v>
      </c>
      <c r="AJP1" s="207" t="n">
        <v>258.52</v>
      </c>
      <c r="AJQ1" s="207" t="n">
        <v>323.05</v>
      </c>
      <c r="AJR1" s="207" t="n">
        <f aca="false">AJQ1*0.75</f>
        <v>242.2875</v>
      </c>
      <c r="AJS1" s="207" t="n">
        <f aca="false">AJQ1-AJR1</f>
        <v>80.7625</v>
      </c>
      <c r="AJT1" s="207" t="n">
        <f aca="false">AJQ1*AJO1</f>
        <v>323.05</v>
      </c>
      <c r="AJU1" s="208" t="n">
        <f aca="false">(AJP1*24.96/100)+AJP1</f>
        <v>323.046592</v>
      </c>
      <c r="AJV1" s="209" t="s">
        <v>681</v>
      </c>
      <c r="AJW1" s="210" t="s">
        <v>682</v>
      </c>
      <c r="AJX1" s="211" t="s">
        <v>683</v>
      </c>
      <c r="AJY1" s="212" t="s">
        <v>684</v>
      </c>
      <c r="AJZ1" s="207" t="n">
        <v>1</v>
      </c>
      <c r="AKA1" s="207" t="n">
        <v>258.52</v>
      </c>
      <c r="AKB1" s="207" t="n">
        <v>323.05</v>
      </c>
      <c r="AKC1" s="207" t="n">
        <f aca="false">AKB1*0.75</f>
        <v>242.2875</v>
      </c>
      <c r="AKD1" s="207" t="n">
        <f aca="false">AKB1-AKC1</f>
        <v>80.7625</v>
      </c>
      <c r="AKE1" s="207" t="n">
        <f aca="false">AKB1*AJZ1</f>
        <v>323.05</v>
      </c>
      <c r="AKF1" s="208" t="n">
        <f aca="false">(AKA1*24.96/100)+AKA1</f>
        <v>323.046592</v>
      </c>
      <c r="AKG1" s="209" t="s">
        <v>681</v>
      </c>
      <c r="AKH1" s="210" t="s">
        <v>682</v>
      </c>
      <c r="AKI1" s="211" t="s">
        <v>683</v>
      </c>
      <c r="AKJ1" s="212" t="s">
        <v>684</v>
      </c>
      <c r="AKK1" s="207" t="n">
        <v>1</v>
      </c>
      <c r="AKL1" s="207" t="n">
        <v>258.52</v>
      </c>
      <c r="AKM1" s="207" t="n">
        <v>323.05</v>
      </c>
      <c r="AKN1" s="207" t="n">
        <f aca="false">AKM1*0.75</f>
        <v>242.2875</v>
      </c>
      <c r="AKO1" s="207" t="n">
        <f aca="false">AKM1-AKN1</f>
        <v>80.7625</v>
      </c>
      <c r="AKP1" s="207" t="n">
        <f aca="false">AKM1*AKK1</f>
        <v>323.05</v>
      </c>
      <c r="AKQ1" s="208" t="n">
        <f aca="false">(AKL1*24.96/100)+AKL1</f>
        <v>323.046592</v>
      </c>
      <c r="AKR1" s="209" t="s">
        <v>681</v>
      </c>
      <c r="AKS1" s="210" t="s">
        <v>682</v>
      </c>
      <c r="AKT1" s="211" t="s">
        <v>683</v>
      </c>
      <c r="AKU1" s="212" t="s">
        <v>684</v>
      </c>
      <c r="AKV1" s="207" t="n">
        <v>1</v>
      </c>
      <c r="AKW1" s="207" t="n">
        <v>258.52</v>
      </c>
      <c r="AKX1" s="207" t="n">
        <v>323.05</v>
      </c>
      <c r="AKY1" s="207" t="n">
        <f aca="false">AKX1*0.75</f>
        <v>242.2875</v>
      </c>
      <c r="AKZ1" s="207" t="n">
        <f aca="false">AKX1-AKY1</f>
        <v>80.7625</v>
      </c>
      <c r="ALA1" s="207" t="n">
        <f aca="false">AKX1*AKV1</f>
        <v>323.05</v>
      </c>
      <c r="ALB1" s="208" t="n">
        <f aca="false">(AKW1*24.96/100)+AKW1</f>
        <v>323.046592</v>
      </c>
      <c r="ALC1" s="209" t="s">
        <v>681</v>
      </c>
      <c r="ALD1" s="210" t="s">
        <v>682</v>
      </c>
      <c r="ALE1" s="211" t="s">
        <v>683</v>
      </c>
      <c r="ALF1" s="212" t="s">
        <v>684</v>
      </c>
      <c r="ALG1" s="207" t="n">
        <v>1</v>
      </c>
      <c r="ALH1" s="207" t="n">
        <v>258.52</v>
      </c>
      <c r="ALI1" s="207" t="n">
        <v>323.05</v>
      </c>
      <c r="ALJ1" s="207" t="n">
        <f aca="false">ALI1*0.75</f>
        <v>242.2875</v>
      </c>
      <c r="ALK1" s="207" t="n">
        <f aca="false">ALI1-ALJ1</f>
        <v>80.7625</v>
      </c>
      <c r="ALL1" s="207" t="n">
        <f aca="false">ALI1*ALG1</f>
        <v>323.05</v>
      </c>
      <c r="ALM1" s="208" t="n">
        <f aca="false">(ALH1*24.96/100)+ALH1</f>
        <v>323.046592</v>
      </c>
      <c r="ALN1" s="209" t="s">
        <v>681</v>
      </c>
      <c r="ALO1" s="210" t="s">
        <v>682</v>
      </c>
      <c r="ALP1" s="211" t="s">
        <v>683</v>
      </c>
      <c r="ALQ1" s="212" t="s">
        <v>684</v>
      </c>
      <c r="ALR1" s="207" t="n">
        <v>1</v>
      </c>
      <c r="ALS1" s="207" t="n">
        <v>258.52</v>
      </c>
      <c r="ALT1" s="207" t="n">
        <v>323.05</v>
      </c>
      <c r="ALU1" s="207" t="n">
        <f aca="false">ALT1*0.75</f>
        <v>242.2875</v>
      </c>
      <c r="ALV1" s="207" t="n">
        <f aca="false">ALT1-ALU1</f>
        <v>80.7625</v>
      </c>
      <c r="ALW1" s="207" t="n">
        <f aca="false">ALT1*ALR1</f>
        <v>323.05</v>
      </c>
      <c r="ALX1" s="208" t="n">
        <f aca="false">(ALS1*24.96/100)+ALS1</f>
        <v>323.046592</v>
      </c>
      <c r="ALY1" s="209" t="s">
        <v>681</v>
      </c>
    </row>
  </sheetData>
  <conditionalFormatting sqref="E1:F1 P1:Q1 AA1:AB1 AL1:AM1 AW1:AX1 BH1:BI1 BS1:BT1 CD1:CE1 CO1:CP1 CZ1:DA1 DK1:DL1 DV1:DW1 EG1:EH1 ER1:ES1 FC1:FD1 FN1:FO1 FY1:FZ1 GJ1:GK1 GU1:GV1 HF1:HG1 HQ1:HR1 IB1:IC1 IM1:IN1 IX1:IY1 JI1:JJ1 JT1:JU1 KE1:KF1 KP1:KQ1 LA1:LB1 LL1:LM1 LW1:LX1 MH1:MI1 MS1:MT1 ND1:NE1 NO1:NP1 NZ1:OA1 OK1:OL1 OV1:OW1 PG1:PH1 PR1:PS1 QC1:QD1 QN1:QO1 QY1:QZ1 RJ1:RK1 RU1:RV1 SF1:SG1 SQ1:SR1 TB1:TC1 TM1:TN1 TX1:TY1 UI1:UJ1 UT1:UU1 VE1:VF1 VP1:VQ1 WA1:WB1 WL1:WM1 WW1:WX1 XH1:XI1 XS1:XT1 YD1:YE1 YO1:YP1 YZ1:ZA1 ZK1:ZL1 ZV1:ZW1 AAG1:AAH1 AAR1:AAS1 ABC1:ABD1 ABN1:ABO1 ABY1:ABZ1 ACJ1:ACK1 ACU1:ACV1 ADF1:ADG1 ADQ1:ADR1 AEB1:AEC1 AEM1:AEN1 AEX1:AEY1 AFI1:AFJ1 AFT1:AFU1 AGE1:AGF1 AGP1:AGQ1 AHA1:AHB1 AHL1:AHM1 AHW1:AHX1 AIH1:AII1 AIS1:AIT1 AJD1:AJE1 AJO1:AJP1 AJZ1:AKA1 AKK1:AKL1 AKV1:AKW1 ALG1:ALH1 ALR1:ALS1">
    <cfRule type="cellIs" priority="2" operator="equal" aboveAverage="0" equalAverage="0" bottom="0" percent="0" rank="0" text="" dxfId="4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20507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2022-03-02T16:39:09Z</cp:lastPrinted>
  <dcterms:modified xsi:type="dcterms:W3CDTF">2022-03-02T16:38:48Z</dcterms:modified>
  <cp:revision>2320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