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" sheetId="1" state="visible" r:id="rId2"/>
    <sheet name="Cronograma" sheetId="2" state="visible" r:id="rId3"/>
    <sheet name="Plan1" sheetId="3" state="visible" r:id="rId4"/>
    <sheet name="Ver fuchal excluir" sheetId="4" state="visible" r:id="rId5"/>
  </sheets>
  <definedNames>
    <definedName function="false" hidden="false" localSheetId="0" name="_xlnm.Print_Area" vbProcedure="false">Orçamento!$B$1:$F$27</definedName>
    <definedName function="false" hidden="false" localSheetId="0" name="_xlnm.Print_Area" vbProcedure="false">Orçamento!$A$1:$I$25</definedName>
    <definedName function="false" hidden="false" localSheetId="0" name="_xlnm.Print_Area_0_0" vbProcedure="false">Orçamento!$A$1:$F$27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<sst xmlns="http://schemas.openxmlformats.org/spreadsheetml/2006/main" count="483" uniqueCount="97">
  <si>
    <t xml:space="preserve">PESQUISA DE PREÇO   UAB ( UNIVERSIDADE ABERTA DO BRASIL)</t>
  </si>
  <si>
    <t xml:space="preserve">PROPRIETÁRIO: MUNICÍPIO DE TRÊS PASSOS</t>
  </si>
  <si>
    <t xml:space="preserve">ENDEREÇO: RUA CIPRIANO BARATA Nº 239- TRÊS PASSOS-RS</t>
  </si>
  <si>
    <t xml:space="preserve">ÁREA TÉRREO EXISTENTE: 598,92 M²</t>
  </si>
  <si>
    <t xml:space="preserve">ÁREA AMPLIAR TÉRREO :81,10 M²</t>
  </si>
  <si>
    <t xml:space="preserve">ÁREA PAV. SUPERIOR AMPLIAR: 269,18 M²</t>
  </si>
  <si>
    <t xml:space="preserve">Item</t>
  </si>
  <si>
    <t xml:space="preserve">Discriminações de Serviços</t>
  </si>
  <si>
    <t xml:space="preserve">Uni</t>
  </si>
  <si>
    <t xml:space="preserve">Quantidades (A)</t>
  </si>
  <si>
    <t xml:space="preserve"> TOTAL   VIDRAÇARIA CELEIRO LTDA</t>
  </si>
  <si>
    <t xml:space="preserve">TOTAL  CASTRO E BEUREN </t>
  </si>
  <si>
    <t xml:space="preserve">TOTAL     TUBO LAJE</t>
  </si>
  <si>
    <t xml:space="preserve">MEDIANA</t>
  </si>
  <si>
    <t xml:space="preserve"> ESQUADRIAS</t>
  </si>
  <si>
    <t xml:space="preserve">PESQUISA </t>
  </si>
  <si>
    <r>
      <rPr>
        <sz val="9"/>
        <rFont val="Times New Roman"/>
        <family val="1"/>
        <charset val="1"/>
      </rPr>
      <t xml:space="preserve">JANELA DE CORRER DE VIDRO TEMPERADO FUMÊ E= 10MM. ESTRUTURA DE ALUMÍNIO PRETO COM ESPESSURA DE 0,5MM, EM PERFIL U, TIPO CANALETA FIXADO COM BUCHA E PARAFUSO. PERFIL MÍNIMO: PERFIL SUPERIOR (6/5/6) CM, PERFIL INFERIOR (2,5/4/2,5) CM E PERFIL LATERAL (2/1,5/2) CM. FECHADURA COM CILINDRO E CONTRA FECHADURA. JANELA COMPLETA INSTALADA, INCLUSIVE COM SILICONE DE VEDAÇÃO. DIMENSÃO </t>
    </r>
    <r>
      <rPr>
        <b val="true"/>
        <sz val="9"/>
        <rFont val="Times New Roman"/>
        <family val="1"/>
        <charset val="1"/>
      </rPr>
      <t xml:space="preserve">1,30/0,60, METROS,  BANHO PNE  . ( 2 UNID)</t>
    </r>
  </si>
  <si>
    <t xml:space="preserve">m²</t>
  </si>
  <si>
    <r>
      <rPr>
        <sz val="9"/>
        <rFont val="Times New Roman"/>
        <family val="1"/>
        <charset val="1"/>
      </rPr>
      <t xml:space="preserve">JANELA DE CORRER DE VIDRO TEMPERADO FUMÊ E= 10MM. ESTRUTURA DE ALUMÍNIO PRETO COM ESPESSURA DE 0,5MM, EM PERFIL U, TIPO CANALETA FIXADO COM BUCHA E PARAFUSO. PERFIL MÍNIMO: PERFIL SUPERIOR (6/5/6) CM, PERFIL INFERIOR (2,5/4/2,5) CM E PERFIL LATERAL (2/1,5/2) CM. FECHADURA COM CILINDRO E CONTRA FECHADURA. JANELA COMPLETA INSTALADA, INCLUSIVE COM SILICONE DE VEDAÇÃ. DIMENSÃO </t>
    </r>
    <r>
      <rPr>
        <b val="true"/>
        <sz val="9"/>
        <rFont val="Times New Roman"/>
        <family val="1"/>
        <charset val="1"/>
      </rPr>
      <t xml:space="preserve">1,00/0,60, METROS,  BANHO . ( 2 UNID)</t>
    </r>
  </si>
  <si>
    <r>
      <rPr>
        <sz val="9"/>
        <rFont val="Times New Roman"/>
        <family val="1"/>
        <charset val="1"/>
      </rPr>
      <t xml:space="preserve">JANELA DE CORRER DE VIDRO TEMPERADO FUMÊ E= 10MM. ESTRUTURA DE ALUMÍNIO PRETO COM ESPESSURA DE 0,5MM, EM PERFIL U, TIPO CANALETA FIXADO COM BUCHA E PARAFUSO. PERFIL MÍNIMO: PERFIL SUPERIOR (6/5/6) CM, PERFIL INFERIOR (2,5/4/2,5) CM E PERFIL LATERAL (2/1,5/2) CM. FECHADURA COM CILINDRO E CONTRA FECHADURA. JANELA COMPLETA INSTALADA, INCLUSIVE COM SILICONE DE VEDAÇÃ. DIMENSÃO </t>
    </r>
    <r>
      <rPr>
        <b val="true"/>
        <sz val="9"/>
        <rFont val="Times New Roman"/>
        <family val="1"/>
        <charset val="1"/>
      </rPr>
      <t xml:space="preserve">2,00/0,50, METROS,  ESCADA . ( 1 UNID)</t>
    </r>
  </si>
  <si>
    <r>
      <rPr>
        <sz val="9"/>
        <rFont val="Times New Roman"/>
        <family val="1"/>
        <charset val="1"/>
      </rPr>
      <t xml:space="preserve">JANELA DE CORRER  DE VIDRO TEMPERADO FUMÊ E= 10MM. ESTRUTURA DE ALUMÍNIO PRETO COM ESPESSURA DE 0,5MM, EM PERFIL U, TIPO CANALETA FIXADO COM BUCHA E PARAFUSO. PERFIL MÍNIMO : PERFIL SUPERIOR ( 6/5/6 )CM, PERFIL INFERIOR (2,5/4/2,5) CM E PERFIL LATERAL ( (2/1,5/2)CM. FECHADURA COM CILINDRO E CONTRA FECHADURA. JANELA  COMPLETA INSTALADA, INCLUSIVE COM SILICONE DE VEDAÇÃO. DIMENSÃO </t>
    </r>
    <r>
      <rPr>
        <b val="true"/>
        <sz val="9"/>
        <rFont val="Times New Roman"/>
        <family val="1"/>
        <charset val="1"/>
      </rPr>
      <t xml:space="preserve">2,00/1,30 METROS, SALAS.( 6 UNID)</t>
    </r>
  </si>
  <si>
    <r>
      <rPr>
        <sz val="9"/>
        <rFont val="Times New Roman"/>
        <family val="1"/>
        <charset val="1"/>
      </rPr>
      <t xml:space="preserve">JANELA DE CORRER  DE VIDRO TEMPERADO FUMÊ</t>
    </r>
    <r>
      <rPr>
        <b val="true"/>
        <sz val="9"/>
        <rFont val="Times New Roman"/>
        <family val="1"/>
        <charset val="1"/>
      </rPr>
      <t xml:space="preserve"> </t>
    </r>
    <r>
      <rPr>
        <sz val="9"/>
        <rFont val="Times New Roman"/>
        <family val="1"/>
        <charset val="1"/>
      </rPr>
      <t xml:space="preserve">E= 10MM. ESTRUTURA DE ALUMÍNIO PRETO COM ESPESSURA DE 0,5MM, EM PERFIL U, TIPO CANALETA FIXADO COM BUCHA E PARAFUSO. PERFIL MÍNIMO : PERFIL SUPERIOR ( 6/5/6 )CM, PERFIL INFERIOR (2,5/4/2,5) CM E PERFIL LATERAL ( (2/1,5/2)CM. FECHADURA COM CILINDRO E CONTRA FECHADURA. JANELA  COMPLETA INSTALADA, INCLUSIVE COM SILICONE DE VEDAÇÃO. DIMENSÃO </t>
    </r>
    <r>
      <rPr>
        <b val="true"/>
        <sz val="9"/>
        <rFont val="Times New Roman"/>
        <family val="1"/>
        <charset val="1"/>
      </rPr>
      <t xml:space="preserve">0,90/0,60 METROS, SALAS .</t>
    </r>
    <r>
      <rPr>
        <b val="true"/>
        <sz val="9"/>
        <color rgb="FF000000"/>
        <rFont val="Times New Roman"/>
        <family val="1"/>
        <charset val="1"/>
      </rPr>
      <t xml:space="preserve">(8 UNID)</t>
    </r>
  </si>
  <si>
    <r>
      <rPr>
        <sz val="9"/>
        <color rgb="FF000000"/>
        <rFont val="Times New Roman"/>
        <family val="1"/>
        <charset val="1"/>
      </rPr>
      <t xml:space="preserve">PORTA DE ALUMINIO DE CORRER  TIPO VENEZIANA COM GUARNIÇÃO- FORNECIMENTO E INSTALAÇÃO DE CORRER PARA </t>
    </r>
    <r>
      <rPr>
        <b val="true"/>
        <sz val="9"/>
        <color rgb="FF000000"/>
        <rFont val="Times New Roman"/>
        <family val="1"/>
        <charset val="1"/>
      </rPr>
      <t xml:space="preserve">PNE 0,90/2,20 METROS ( 2 UNID</t>
    </r>
    <r>
      <rPr>
        <sz val="9"/>
        <color rgb="FF000000"/>
        <rFont val="Times New Roman"/>
        <family val="1"/>
        <charset val="1"/>
      </rPr>
      <t xml:space="preserve">)</t>
    </r>
  </si>
  <si>
    <t xml:space="preserve">unid</t>
  </si>
  <si>
    <t xml:space="preserve">DATA: 03 DE JANEIRO DE 2022.</t>
  </si>
  <si>
    <t xml:space="preserve">__________________________</t>
  </si>
  <si>
    <t xml:space="preserve">ENG. CIVIL JANETE H. BOURCHEID</t>
  </si>
  <si>
    <t xml:space="preserve">    </t>
  </si>
  <si>
    <t xml:space="preserve">CREA 101919-D</t>
  </si>
  <si>
    <t xml:space="preserve">CRONOGRAMA FÍSICO/FINANCEIRO EMEI SANTA INÊS</t>
  </si>
  <si>
    <r>
      <rPr>
        <sz val="11"/>
        <rFont val="Times New Roman"/>
        <family val="1"/>
        <charset val="1"/>
      </rPr>
      <t xml:space="preserve">EMPREENDIMENTO:</t>
    </r>
    <r>
      <rPr>
        <b val="true"/>
        <sz val="11"/>
        <rFont val="Times New Roman"/>
        <family val="1"/>
        <charset val="1"/>
      </rPr>
      <t xml:space="preserve"> EMEI SANTA INÊS</t>
    </r>
  </si>
  <si>
    <t xml:space="preserve">ENDEREÇO: AV.PERIMETRAL, Nº 1480</t>
  </si>
  <si>
    <t xml:space="preserve">CRONOGRAMA FISICO FINANCEIRO</t>
  </si>
  <si>
    <t xml:space="preserve">Projetos / Mês</t>
  </si>
  <si>
    <t xml:space="preserve">%</t>
  </si>
  <si>
    <t xml:space="preserve">Total / Serviços</t>
  </si>
  <si>
    <t xml:space="preserve">Mês 1</t>
  </si>
  <si>
    <t xml:space="preserve">Mês 2</t>
  </si>
  <si>
    <t xml:space="preserve">Mês 3</t>
  </si>
  <si>
    <t xml:space="preserve">Mês 4</t>
  </si>
  <si>
    <t xml:space="preserve">Mês 5</t>
  </si>
  <si>
    <t xml:space="preserve">Mês 6</t>
  </si>
  <si>
    <t xml:space="preserve">Mês 7</t>
  </si>
  <si>
    <t xml:space="preserve">4.0 IMPERMEABILIZAÇÃO</t>
  </si>
  <si>
    <t xml:space="preserve">5.0SUPERESTRUTURA</t>
  </si>
  <si>
    <t xml:space="preserve">5.1PILARES</t>
  </si>
  <si>
    <t xml:space="preserve">5.2 VIGAS DE AMARRAÇÃO</t>
  </si>
  <si>
    <t xml:space="preserve">9.0REVESTIMENTO DE PAREDE</t>
  </si>
  <si>
    <t xml:space="preserve">5.3 LAJE</t>
  </si>
  <si>
    <t xml:space="preserve">5.4 LAJE VOLUME</t>
  </si>
  <si>
    <t xml:space="preserve">5.5 VERGA CONTRA VERGA</t>
  </si>
  <si>
    <t xml:space="preserve">13.0 PPCI</t>
  </si>
  <si>
    <t xml:space="preserve">6.1PAREDES </t>
  </si>
  <si>
    <t xml:space="preserve">6.2 PAREDES PLATIBANDA</t>
  </si>
  <si>
    <t xml:space="preserve">7.0 ESQUADRIAS</t>
  </si>
  <si>
    <t xml:space="preserve">8.0 COBERTURA</t>
  </si>
  <si>
    <t xml:space="preserve">9.0 REVESTIMENTO PAREDE</t>
  </si>
  <si>
    <t xml:space="preserve">9.1 REVESTIMENTO INTERNO</t>
  </si>
  <si>
    <t xml:space="preserve">9.2 REVESTIMENTO EXTERNO</t>
  </si>
  <si>
    <t xml:space="preserve">10 FORRO</t>
  </si>
  <si>
    <t xml:space="preserve">11 PINTURA</t>
  </si>
  <si>
    <t xml:space="preserve">11.1 PINTURA PAREDE INTERNA E EXTERNA</t>
  </si>
  <si>
    <t xml:space="preserve">11.2 PINTURA TETO</t>
  </si>
  <si>
    <t xml:space="preserve">12PAVIMENTAÇÃO INTERNA</t>
  </si>
  <si>
    <t xml:space="preserve">13 SOLEIRAS, PEITORIS, RODA PÉ, BANCADA</t>
  </si>
  <si>
    <t xml:space="preserve">14 INSTALAÇÃO HIDROSSANIT. E EQUIP.</t>
  </si>
  <si>
    <t xml:space="preserve">15INSTALAÇÃO ESGOTO</t>
  </si>
  <si>
    <t xml:space="preserve">16 INSTALAÇÃO DE ÁGUA PLUVIAL</t>
  </si>
  <si>
    <t xml:space="preserve">17 INSTALAÇAO ÁGUA FRIA</t>
  </si>
  <si>
    <t xml:space="preserve">18 INSTALAÇÃO ELÉTRICA</t>
  </si>
  <si>
    <t xml:space="preserve">19 CALÇADA EXTERNA</t>
  </si>
  <si>
    <t xml:space="preserve">20RAMPA</t>
  </si>
  <si>
    <t xml:space="preserve">21 PASSEIO</t>
  </si>
  <si>
    <t xml:space="preserve">22 MURO FRONTAL</t>
  </si>
  <si>
    <t xml:space="preserve">23 MURO LATERAL DA RAMPA</t>
  </si>
  <si>
    <t xml:space="preserve">24 PILARES FRONTAIS DECORATIVOS</t>
  </si>
  <si>
    <t xml:space="preserve">25 REVESTIMENTO DE MURO EXISTENTE</t>
  </si>
  <si>
    <t xml:space="preserve">26 CASA DO GÁS</t>
  </si>
  <si>
    <t xml:space="preserve">27 CENTRAL DE GÁS</t>
  </si>
  <si>
    <t xml:space="preserve">SERVIÇOS FINAIS</t>
  </si>
  <si>
    <t xml:space="preserve">14.0 INSTALAÇÕES ELETRICAS</t>
  </si>
  <si>
    <t xml:space="preserve">TOTAL</t>
  </si>
  <si>
    <t xml:space="preserve">TOTAL ACUMULADO</t>
  </si>
  <si>
    <t xml:space="preserve">Três Passos,   agosto de 2021</t>
  </si>
  <si>
    <t xml:space="preserve">____________________________________________</t>
  </si>
  <si>
    <t xml:space="preserve">Prefeito Municipal Arlei Luis Tomazoni</t>
  </si>
  <si>
    <t xml:space="preserve">Secretario Municipal de Obras e Viação Lauro Mohr</t>
  </si>
  <si>
    <t xml:space="preserve">_____________________________</t>
  </si>
  <si>
    <t xml:space="preserve"> Eng. Civil Janete H. Bourscheid</t>
  </si>
  <si>
    <t xml:space="preserve"> Eng. Eletr. Ronaldo Funchal</t>
  </si>
  <si>
    <t xml:space="preserve">Camila Mertz Sousa</t>
  </si>
  <si>
    <t xml:space="preserve">CREA 46.943 D</t>
  </si>
  <si>
    <t xml:space="preserve">CREA RS 231477</t>
  </si>
  <si>
    <t xml:space="preserve">COTAÇÃO</t>
  </si>
  <si>
    <t xml:space="preserve">14.32</t>
  </si>
  <si>
    <t xml:space="preserve">EXAUSTOR AR COM MOTOR ELÉTRICO MONOFÁSICO, POTÊNCIA 1/3 HP/220 V 30 CM</t>
  </si>
  <si>
    <t xml:space="preserve">unid.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</si>
</sst>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%"/>
    <numFmt numFmtId="166" formatCode="_(* #,##0.00_);_(* \(#,##0.00\);_(* \-??_);_(@_)"/>
    <numFmt numFmtId="167" formatCode="&quot;R$ &quot;#,##0.00"/>
    <numFmt numFmtId="168" formatCode="0.00"/>
    <numFmt numFmtId="169" formatCode="[$R$-416]\ #,##0.00;[RED]\-[$R$-416]\ #,##0.00"/>
    <numFmt numFmtId="170" formatCode="General"/>
    <numFmt numFmtId="171" formatCode="0.00%"/>
    <numFmt numFmtId="172" formatCode="_-* #,##0.00_-;\-* #,##0.00_-;_-* \-??_-;_-@_-"/>
    <numFmt numFmtId="173" formatCode="@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9"/>
      <color rgb="FF000000"/>
      <name val="Times New Roman"/>
      <family val="1"/>
      <charset val="1"/>
    </font>
    <font>
      <b val="true"/>
      <sz val="9"/>
      <name val="Times New Roman"/>
      <family val="1"/>
      <charset val="1"/>
    </font>
    <font>
      <sz val="9"/>
      <color rgb="FFC9211E"/>
      <name val="Times New Roman"/>
      <family val="1"/>
      <charset val="1"/>
    </font>
    <font>
      <b val="true"/>
      <sz val="9"/>
      <color rgb="FFC9211E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1"/>
      <name val="Times New Roman"/>
      <family val="1"/>
      <charset val="1"/>
    </font>
    <font>
      <sz val="10"/>
      <name val="Times New Roman"/>
      <family val="1"/>
      <charset val="1"/>
    </font>
    <font>
      <b val="true"/>
      <sz val="10"/>
      <name val="Times New Roman"/>
      <family val="1"/>
      <charset val="1"/>
    </font>
    <font>
      <sz val="10"/>
      <color rgb="FFFF4000"/>
      <name val="Times New Roman"/>
      <family val="1"/>
      <charset val="1"/>
    </font>
    <font>
      <sz val="10"/>
      <color rgb="FF000000"/>
      <name val="Calibri"/>
      <family val="2"/>
      <charset val="1"/>
    </font>
    <font>
      <sz val="9"/>
      <name val="Book Antiqua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FFDBB6"/>
        <bgColor rgb="FFFFF5CE"/>
      </patternFill>
    </fill>
    <fill>
      <patternFill patternType="solid">
        <fgColor rgb="FFD0CECE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FF5CE"/>
        <bgColor rgb="FFFFFFFF"/>
      </patternFill>
    </fill>
    <fill>
      <patternFill patternType="solid">
        <fgColor rgb="FFFFFFFF"/>
        <bgColor rgb="FFFFF5CE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>
        <color rgb="FFD9D9D9"/>
      </right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6" fillId="6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6" fillId="6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6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6" fillId="6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6" fillId="6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6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6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6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6" fillId="6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2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6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6" fillId="0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8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2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8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73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7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2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2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2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Porcentagem 2" xfId="21"/>
    <cellStyle name="Separador de milhares 2" xfId="22"/>
    <cellStyle name="Vírgula 2" xfId="23"/>
  </cellStyles>
  <dxfs count="1">
    <dxf/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323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N15" activeCellId="0" sqref="N15"/>
    </sheetView>
  </sheetViews>
  <sheetFormatPr defaultRowHeight="13.8" zeroHeight="false" outlineLevelRow="0" outlineLevelCol="0"/>
  <cols>
    <col collapsed="false" customWidth="true" hidden="false" outlineLevel="0" max="1" min="1" style="1" width="9.58"/>
    <col collapsed="false" customWidth="true" hidden="false" outlineLevel="0" max="2" min="2" style="1" width="5.4"/>
    <col collapsed="false" customWidth="true" hidden="false" outlineLevel="0" max="3" min="3" style="1" width="42.86"/>
    <col collapsed="false" customWidth="true" hidden="false" outlineLevel="0" max="4" min="4" style="1" width="6.16"/>
    <col collapsed="false" customWidth="true" hidden="false" outlineLevel="0" max="5" min="5" style="1" width="6.48"/>
    <col collapsed="false" customWidth="true" hidden="false" outlineLevel="0" max="6" min="6" style="2" width="12.82"/>
    <col collapsed="false" customWidth="true" hidden="false" outlineLevel="0" max="7" min="7" style="0" width="10.8"/>
    <col collapsed="false" customWidth="true" hidden="false" outlineLevel="0" max="8" min="8" style="0" width="11.11"/>
    <col collapsed="false" customWidth="true" hidden="false" outlineLevel="0" max="9" min="9" style="0" width="13.89"/>
    <col collapsed="false" customWidth="true" hidden="false" outlineLevel="0" max="1012" min="10" style="0" width="8.71"/>
    <col collapsed="false" customWidth="true" hidden="false" outlineLevel="0" max="1014" min="1013" style="0" width="8.67"/>
    <col collapsed="false" customWidth="false" hidden="false" outlineLevel="0" max="1025" min="1015" style="0" width="11.52"/>
  </cols>
  <sheetData>
    <row r="1" customFormat="false" ht="13.8" hidden="false" customHeight="false" outlineLevel="0" collapsed="false">
      <c r="A1" s="3" t="s">
        <v>0</v>
      </c>
      <c r="B1" s="3"/>
      <c r="C1" s="3"/>
      <c r="D1" s="3"/>
      <c r="E1" s="3"/>
      <c r="F1" s="3"/>
    </row>
    <row r="2" customFormat="false" ht="13.8" hidden="false" customHeight="false" outlineLevel="0" collapsed="false">
      <c r="A2" s="4" t="s">
        <v>1</v>
      </c>
      <c r="B2" s="4"/>
      <c r="C2" s="4"/>
      <c r="D2" s="4"/>
      <c r="E2" s="4"/>
      <c r="F2" s="4"/>
    </row>
    <row r="3" customFormat="false" ht="13.8" hidden="false" customHeight="false" outlineLevel="0" collapsed="false">
      <c r="A3" s="4" t="s">
        <v>2</v>
      </c>
      <c r="B3" s="4"/>
      <c r="C3" s="4"/>
      <c r="D3" s="4"/>
      <c r="E3" s="4"/>
      <c r="F3" s="4"/>
    </row>
    <row r="4" customFormat="false" ht="13.8" hidden="false" customHeight="false" outlineLevel="0" collapsed="false">
      <c r="A4" s="5" t="s">
        <v>3</v>
      </c>
      <c r="B4" s="5"/>
      <c r="C4" s="5"/>
      <c r="D4" s="5"/>
      <c r="E4" s="5"/>
      <c r="F4" s="5"/>
    </row>
    <row r="5" customFormat="false" ht="13.8" hidden="false" customHeight="false" outlineLevel="0" collapsed="false">
      <c r="A5" s="5" t="s">
        <v>4</v>
      </c>
      <c r="B5" s="5"/>
      <c r="C5" s="5"/>
      <c r="D5" s="5"/>
      <c r="E5" s="5"/>
      <c r="F5" s="5"/>
    </row>
    <row r="6" customFormat="false" ht="13.8" hidden="false" customHeight="false" outlineLevel="0" collapsed="false">
      <c r="A6" s="5" t="s">
        <v>5</v>
      </c>
      <c r="B6" s="5"/>
      <c r="C6" s="5"/>
      <c r="D6" s="5"/>
      <c r="E6" s="5"/>
      <c r="F6" s="5"/>
    </row>
    <row r="7" customFormat="false" ht="13.8" hidden="false" customHeight="false" outlineLevel="0" collapsed="false">
      <c r="A7" s="6"/>
      <c r="B7" s="6"/>
      <c r="C7" s="6"/>
      <c r="D7" s="6"/>
      <c r="E7" s="6"/>
      <c r="F7" s="6"/>
    </row>
    <row r="8" customFormat="false" ht="15" hidden="false" customHeight="true" outlineLevel="0" collapsed="false">
      <c r="A8" s="7"/>
      <c r="B8" s="7" t="s">
        <v>6</v>
      </c>
      <c r="C8" s="7" t="s">
        <v>7</v>
      </c>
      <c r="D8" s="7" t="s">
        <v>8</v>
      </c>
      <c r="E8" s="7" t="s">
        <v>9</v>
      </c>
      <c r="F8" s="8" t="s">
        <v>10</v>
      </c>
      <c r="G8" s="8" t="s">
        <v>11</v>
      </c>
      <c r="H8" s="8" t="s">
        <v>12</v>
      </c>
      <c r="I8" s="8" t="s">
        <v>13</v>
      </c>
    </row>
    <row r="9" customFormat="false" ht="13.8" hidden="false" customHeight="false" outlineLevel="0" collapsed="false">
      <c r="A9" s="7"/>
      <c r="B9" s="7"/>
      <c r="C9" s="7"/>
      <c r="D9" s="7"/>
      <c r="E9" s="7"/>
      <c r="F9" s="8"/>
      <c r="G9" s="8"/>
      <c r="H9" s="8"/>
      <c r="I9" s="8"/>
    </row>
    <row r="10" s="11" customFormat="true" ht="13.8" hidden="false" customHeight="false" outlineLevel="0" collapsed="false">
      <c r="A10" s="9"/>
      <c r="B10" s="9"/>
      <c r="C10" s="9"/>
      <c r="D10" s="9"/>
      <c r="E10" s="9"/>
      <c r="F10" s="10"/>
      <c r="G10" s="10"/>
      <c r="H10" s="10"/>
      <c r="I10" s="1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11" customFormat="true" ht="13.8" hidden="false" customHeight="false" outlineLevel="0" collapsed="false">
      <c r="A11" s="12" t="s">
        <v>14</v>
      </c>
      <c r="B11" s="12"/>
      <c r="C11" s="12"/>
      <c r="D11" s="12"/>
      <c r="E11" s="12"/>
      <c r="F11" s="12"/>
      <c r="G11" s="12"/>
      <c r="H11" s="12"/>
      <c r="I11" s="12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s="21" customFormat="true" ht="129.1" hidden="false" customHeight="true" outlineLevel="0" collapsed="false">
      <c r="A12" s="13" t="s">
        <v>15</v>
      </c>
      <c r="B12" s="14" t="n">
        <v>1</v>
      </c>
      <c r="C12" s="15" t="s">
        <v>16</v>
      </c>
      <c r="D12" s="16" t="s">
        <v>17</v>
      </c>
      <c r="E12" s="17" t="n">
        <v>1.56</v>
      </c>
      <c r="F12" s="18" t="n">
        <v>1170</v>
      </c>
      <c r="G12" s="19" t="n">
        <v>976</v>
      </c>
      <c r="H12" s="19" t="n">
        <v>1600</v>
      </c>
      <c r="I12" s="20" t="n">
        <v>1170</v>
      </c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21" customFormat="true" ht="129.1" hidden="false" customHeight="true" outlineLevel="0" collapsed="false">
      <c r="A13" s="13" t="s">
        <v>15</v>
      </c>
      <c r="B13" s="14" t="n">
        <v>2</v>
      </c>
      <c r="C13" s="15" t="s">
        <v>18</v>
      </c>
      <c r="D13" s="16" t="s">
        <v>17</v>
      </c>
      <c r="E13" s="17" t="n">
        <v>1.2</v>
      </c>
      <c r="F13" s="18" t="n">
        <v>900</v>
      </c>
      <c r="G13" s="19" t="n">
        <v>751.2</v>
      </c>
      <c r="H13" s="19" t="n">
        <v>2800</v>
      </c>
      <c r="I13" s="20" t="n">
        <v>900</v>
      </c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s="21" customFormat="true" ht="129.1" hidden="false" customHeight="true" outlineLevel="0" collapsed="false">
      <c r="A14" s="13" t="s">
        <v>15</v>
      </c>
      <c r="B14" s="14" t="n">
        <v>3</v>
      </c>
      <c r="C14" s="15" t="s">
        <v>19</v>
      </c>
      <c r="D14" s="16" t="s">
        <v>17</v>
      </c>
      <c r="E14" s="17" t="n">
        <v>1.2</v>
      </c>
      <c r="F14" s="19" t="n">
        <v>450</v>
      </c>
      <c r="G14" s="18" t="n">
        <v>751.2</v>
      </c>
      <c r="H14" s="19" t="n">
        <v>950</v>
      </c>
      <c r="I14" s="20" t="n">
        <v>751.2</v>
      </c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s="21" customFormat="true" ht="115.25" hidden="false" customHeight="true" outlineLevel="0" collapsed="false">
      <c r="A15" s="13" t="s">
        <v>15</v>
      </c>
      <c r="B15" s="14" t="n">
        <v>4</v>
      </c>
      <c r="C15" s="15" t="s">
        <v>20</v>
      </c>
      <c r="D15" s="16" t="s">
        <v>17</v>
      </c>
      <c r="E15" s="17" t="n">
        <v>15.6</v>
      </c>
      <c r="F15" s="19" t="n">
        <v>11700</v>
      </c>
      <c r="G15" s="18" t="n">
        <v>9765.6</v>
      </c>
      <c r="H15" s="19" t="n">
        <v>9600</v>
      </c>
      <c r="I15" s="18" t="n">
        <v>9765.6</v>
      </c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s="21" customFormat="true" ht="119.4" hidden="false" customHeight="true" outlineLevel="0" collapsed="false">
      <c r="A16" s="13" t="s">
        <v>15</v>
      </c>
      <c r="B16" s="14" t="n">
        <v>5</v>
      </c>
      <c r="C16" s="15" t="s">
        <v>21</v>
      </c>
      <c r="D16" s="16" t="s">
        <v>17</v>
      </c>
      <c r="E16" s="17" t="n">
        <v>4.32</v>
      </c>
      <c r="F16" s="18" t="n">
        <v>3240</v>
      </c>
      <c r="G16" s="19" t="n">
        <v>2704.32</v>
      </c>
      <c r="H16" s="19" t="n">
        <v>5200</v>
      </c>
      <c r="I16" s="20" t="n">
        <v>3240</v>
      </c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s="21" customFormat="true" ht="48.05" hidden="false" customHeight="true" outlineLevel="0" collapsed="false">
      <c r="A17" s="13" t="s">
        <v>15</v>
      </c>
      <c r="B17" s="14" t="n">
        <v>6</v>
      </c>
      <c r="C17" s="7" t="s">
        <v>22</v>
      </c>
      <c r="D17" s="22" t="s">
        <v>23</v>
      </c>
      <c r="E17" s="17" t="n">
        <v>2</v>
      </c>
      <c r="F17" s="18" t="n">
        <v>3800</v>
      </c>
      <c r="G17" s="19" t="n">
        <v>2716.56</v>
      </c>
      <c r="H17" s="19" t="n">
        <v>4650</v>
      </c>
      <c r="I17" s="20" t="n">
        <v>3800</v>
      </c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11" customFormat="true" ht="13.8" hidden="false" customHeight="false" outlineLevel="0" collapsed="false">
      <c r="A18" s="9"/>
      <c r="B18" s="9"/>
      <c r="C18" s="9"/>
      <c r="D18" s="9"/>
      <c r="E18" s="9"/>
      <c r="F18" s="10" t="n">
        <f aca="false">SUM(F12:F17)</f>
        <v>21260</v>
      </c>
      <c r="G18" s="10" t="n">
        <f aca="false">SUM(G12:G17)</f>
        <v>17664.88</v>
      </c>
      <c r="H18" s="10" t="n">
        <f aca="false">SUM(H12:H17)</f>
        <v>24800</v>
      </c>
      <c r="I18" s="10" t="n">
        <f aca="false">SUM(I12:I17)</f>
        <v>19626.8</v>
      </c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3.8" hidden="false" customHeight="false" outlineLevel="0" collapsed="false">
      <c r="A19" s="23"/>
      <c r="B19" s="23"/>
      <c r="C19" s="24"/>
      <c r="D19" s="23"/>
      <c r="E19" s="23"/>
      <c r="F19" s="25"/>
      <c r="G19" s="25"/>
      <c r="H19" s="25"/>
    </row>
    <row r="20" customFormat="false" ht="13.8" hidden="false" customHeight="false" outlineLevel="0" collapsed="false">
      <c r="A20" s="23"/>
      <c r="B20" s="23"/>
      <c r="C20" s="24" t="s">
        <v>24</v>
      </c>
      <c r="D20" s="23"/>
      <c r="E20" s="23"/>
      <c r="F20" s="26"/>
    </row>
    <row r="21" customFormat="false" ht="13.8" hidden="false" customHeight="false" outlineLevel="0" collapsed="false">
      <c r="A21" s="23"/>
      <c r="B21" s="23"/>
      <c r="C21" s="24" t="s">
        <v>25</v>
      </c>
      <c r="D21" s="23"/>
      <c r="E21" s="23"/>
      <c r="F21" s="26"/>
    </row>
    <row r="22" customFormat="false" ht="13.8" hidden="false" customHeight="false" outlineLevel="0" collapsed="false">
      <c r="A22" s="23"/>
      <c r="B22" s="23"/>
      <c r="C22" s="24" t="s">
        <v>26</v>
      </c>
      <c r="D22" s="23"/>
      <c r="E22" s="23"/>
      <c r="F22" s="26"/>
    </row>
    <row r="23" customFormat="false" ht="13.8" hidden="false" customHeight="false" outlineLevel="0" collapsed="false">
      <c r="A23" s="23" t="s">
        <v>27</v>
      </c>
      <c r="B23" s="23"/>
      <c r="C23" s="24" t="s">
        <v>28</v>
      </c>
      <c r="D23" s="23"/>
      <c r="E23" s="23"/>
      <c r="F23" s="26"/>
    </row>
    <row r="24" customFormat="false" ht="13.8" hidden="false" customHeight="false" outlineLevel="0" collapsed="false">
      <c r="A24" s="23"/>
      <c r="B24" s="23"/>
      <c r="C24" s="24"/>
      <c r="D24" s="23"/>
      <c r="E24" s="23"/>
      <c r="F24" s="26"/>
    </row>
    <row r="25" customFormat="false" ht="13.8" hidden="false" customHeight="false" outlineLevel="0" collapsed="false">
      <c r="A25" s="23"/>
      <c r="B25" s="23"/>
      <c r="C25" s="24"/>
      <c r="D25" s="23"/>
      <c r="E25" s="23"/>
      <c r="F25" s="26"/>
    </row>
    <row r="26" customFormat="false" ht="13.8" hidden="false" customHeight="false" outlineLevel="0" collapsed="false">
      <c r="A26" s="23"/>
      <c r="B26" s="23"/>
      <c r="C26" s="23"/>
      <c r="D26" s="23"/>
      <c r="E26" s="23"/>
      <c r="F26" s="26"/>
    </row>
    <row r="27" customFormat="false" ht="13.8" hidden="false" customHeight="false" outlineLevel="0" collapsed="false">
      <c r="A27" s="23"/>
      <c r="B27" s="23"/>
      <c r="C27" s="23"/>
      <c r="D27" s="23"/>
      <c r="E27" s="23"/>
      <c r="F27" s="26"/>
    </row>
    <row r="28" customFormat="false" ht="13.8" hidden="false" customHeight="false" outlineLevel="0" collapsed="false">
      <c r="A28" s="23"/>
      <c r="B28" s="23"/>
      <c r="C28" s="23"/>
      <c r="D28" s="23"/>
      <c r="E28" s="23"/>
      <c r="F28" s="26"/>
    </row>
    <row r="29" customFormat="false" ht="13.8" hidden="false" customHeight="false" outlineLevel="0" collapsed="false">
      <c r="A29" s="23"/>
      <c r="B29" s="23"/>
      <c r="C29" s="23"/>
      <c r="D29" s="23"/>
      <c r="E29" s="23"/>
      <c r="F29" s="26"/>
    </row>
    <row r="30" customFormat="false" ht="13.8" hidden="false" customHeight="false" outlineLevel="0" collapsed="false">
      <c r="A30" s="27"/>
      <c r="B30" s="27"/>
      <c r="C30" s="27"/>
      <c r="D30" s="27"/>
      <c r="E30" s="27"/>
      <c r="F30" s="28"/>
    </row>
    <row r="31" customFormat="false" ht="13.8" hidden="false" customHeight="false" outlineLevel="0" collapsed="false">
      <c r="A31" s="27"/>
      <c r="B31" s="27"/>
      <c r="C31" s="27"/>
      <c r="D31" s="27"/>
      <c r="E31" s="27"/>
      <c r="F31" s="28"/>
    </row>
    <row r="32" customFormat="false" ht="13.8" hidden="false" customHeight="false" outlineLevel="0" collapsed="false">
      <c r="A32" s="27"/>
      <c r="B32" s="27"/>
      <c r="C32" s="27"/>
      <c r="D32" s="27"/>
      <c r="E32" s="27"/>
      <c r="F32" s="28"/>
    </row>
    <row r="33" customFormat="false" ht="13.8" hidden="false" customHeight="false" outlineLevel="0" collapsed="false">
      <c r="A33" s="27"/>
      <c r="B33" s="27"/>
      <c r="C33" s="27"/>
      <c r="D33" s="27"/>
      <c r="E33" s="27"/>
      <c r="F33" s="28"/>
    </row>
    <row r="34" customFormat="false" ht="13.8" hidden="false" customHeight="false" outlineLevel="0" collapsed="false">
      <c r="A34" s="27"/>
      <c r="B34" s="27"/>
      <c r="C34" s="27"/>
      <c r="D34" s="27"/>
      <c r="E34" s="27"/>
      <c r="F34" s="28"/>
    </row>
    <row r="35" customFormat="false" ht="13.8" hidden="false" customHeight="false" outlineLevel="0" collapsed="false">
      <c r="A35" s="27"/>
      <c r="B35" s="27"/>
      <c r="C35" s="27"/>
      <c r="D35" s="27"/>
      <c r="E35" s="27"/>
      <c r="F35" s="28"/>
    </row>
    <row r="190" customFormat="false" ht="13.8" hidden="false" customHeight="false" outlineLevel="0" collapsed="false">
      <c r="D190" s="29"/>
    </row>
    <row r="217" customFormat="false" ht="15" hidden="false" customHeight="true" outlineLevel="0" collapsed="false"/>
    <row r="222" customFormat="false" ht="15" hidden="false" customHeight="true" outlineLevel="0" collapsed="false"/>
    <row r="233" customFormat="false" ht="20.25" hidden="false" customHeight="true" outlineLevel="0" collapsed="false"/>
    <row r="241" customFormat="false" ht="48.75" hidden="false" customHeight="true" outlineLevel="0" collapsed="false"/>
    <row r="245" customFormat="false" ht="42.75" hidden="false" customHeight="true" outlineLevel="0" collapsed="false"/>
    <row r="246" customFormat="false" ht="45" hidden="false" customHeight="true" outlineLevel="0" collapsed="false"/>
    <row r="250" customFormat="false" ht="54" hidden="false" customHeight="true" outlineLevel="0" collapsed="false"/>
    <row r="251" customFormat="false" ht="36" hidden="false" customHeight="true" outlineLevel="0" collapsed="false"/>
    <row r="256" customFormat="false" ht="53.25" hidden="false" customHeight="true" outlineLevel="0" collapsed="false"/>
    <row r="259" customFormat="false" ht="53.25" hidden="false" customHeight="true" outlineLevel="0" collapsed="false"/>
    <row r="268" customFormat="false" ht="83.25" hidden="false" customHeight="true" outlineLevel="0" collapsed="false"/>
    <row r="272" customFormat="false" ht="45.75" hidden="false" customHeight="true" outlineLevel="0" collapsed="false"/>
    <row r="273" customFormat="false" ht="45" hidden="false" customHeight="true" outlineLevel="0" collapsed="false"/>
    <row r="299" customFormat="false" ht="37.5" hidden="false" customHeight="true" outlineLevel="0" collapsed="false"/>
    <row r="321" customFormat="false" ht="80.25" hidden="false" customHeight="true" outlineLevel="0" collapsed="false"/>
    <row r="322" customFormat="false" ht="84" hidden="false" customHeight="true" outlineLevel="0" collapsed="false"/>
    <row r="323" customFormat="false" ht="60" hidden="false" customHeight="true" outlineLevel="0" collapsed="false"/>
  </sheetData>
  <mergeCells count="18">
    <mergeCell ref="A1:F1"/>
    <mergeCell ref="A2:F2"/>
    <mergeCell ref="A3:F3"/>
    <mergeCell ref="A4:F4"/>
    <mergeCell ref="A5:F5"/>
    <mergeCell ref="A6:F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10:E10"/>
    <mergeCell ref="A11:F11"/>
    <mergeCell ref="A18:E18"/>
  </mergeCells>
  <printOptions headings="false" gridLines="false" gridLinesSet="true" horizontalCentered="true" verticalCentered="false"/>
  <pageMargins left="0.511805555555555" right="0.511805555555555" top="0.7875" bottom="0.78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7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true" outlineLevel="0" max="1" min="1" style="0" width="1.42"/>
    <col collapsed="false" customWidth="true" hidden="false" outlineLevel="0" max="2" min="2" style="30" width="37.71"/>
    <col collapsed="false" customWidth="true" hidden="false" outlineLevel="0" max="3" min="3" style="0" width="7.49"/>
    <col collapsed="false" customWidth="true" hidden="false" outlineLevel="0" max="4" min="4" style="0" width="14.15"/>
    <col collapsed="false" customWidth="true" hidden="false" outlineLevel="0" max="5" min="5" style="0" width="8.4"/>
    <col collapsed="false" customWidth="true" hidden="false" outlineLevel="0" max="6" min="6" style="0" width="9.85"/>
    <col collapsed="false" customWidth="true" hidden="false" outlineLevel="0" max="7" min="7" style="0" width="8.86"/>
    <col collapsed="false" customWidth="true" hidden="false" outlineLevel="0" max="8" min="8" style="0" width="12.32"/>
    <col collapsed="false" customWidth="true" hidden="false" outlineLevel="0" max="9" min="9" style="0" width="8.71"/>
    <col collapsed="false" customWidth="true" hidden="false" outlineLevel="0" max="10" min="10" style="0" width="11.84"/>
    <col collapsed="false" customWidth="true" hidden="false" outlineLevel="0" max="11" min="11" style="0" width="7.71"/>
    <col collapsed="false" customWidth="true" hidden="false" outlineLevel="0" max="12" min="12" style="0" width="12.32"/>
    <col collapsed="false" customWidth="true" hidden="false" outlineLevel="0" max="13" min="13" style="0" width="7.29"/>
    <col collapsed="false" customWidth="true" hidden="false" outlineLevel="0" max="14" min="14" style="0" width="11.71"/>
    <col collapsed="false" customWidth="true" hidden="false" outlineLevel="0" max="15" min="15" style="0" width="8.71"/>
    <col collapsed="false" customWidth="true" hidden="false" outlineLevel="0" max="16" min="16" style="0" width="11.57"/>
    <col collapsed="false" customWidth="true" hidden="false" outlineLevel="0" max="17" min="17" style="0" width="9.29"/>
    <col collapsed="false" customWidth="true" hidden="false" outlineLevel="0" max="18" min="18" style="0" width="13.17"/>
    <col collapsed="false" customWidth="true" hidden="false" outlineLevel="0" max="19" min="19" style="0" width="11.71"/>
    <col collapsed="false" customWidth="true" hidden="false" outlineLevel="0" max="1022" min="20" style="0" width="8.71"/>
    <col collapsed="false" customWidth="true" hidden="false" outlineLevel="0" max="1025" min="1023" style="0" width="11.57"/>
  </cols>
  <sheetData>
    <row r="1" customFormat="false" ht="15" hidden="false" customHeight="false" outlineLevel="0" collapsed="false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32"/>
    </row>
    <row r="2" customFormat="false" ht="15" hidden="false" customHeight="false" outlineLevel="0" collapsed="false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2"/>
      <c r="R2" s="32"/>
    </row>
    <row r="3" customFormat="false" ht="15" hidden="false" customHeight="false" outlineLevel="0" collapsed="false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  <c r="R3" s="32"/>
    </row>
    <row r="4" customFormat="false" ht="15" hidden="false" customHeight="false" outlineLevel="0" collapsed="false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2"/>
      <c r="R4" s="32"/>
    </row>
    <row r="5" customFormat="false" ht="15" hidden="false" customHeight="false" outlineLevel="0" collapsed="false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2"/>
      <c r="R5" s="32"/>
    </row>
    <row r="6" customFormat="false" ht="15" hidden="false" customHeight="false" outlineLevel="0" collapsed="false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2"/>
      <c r="R6" s="32"/>
    </row>
    <row r="7" customFormat="false" ht="15" hidden="false" customHeight="false" outlineLevel="0" collapsed="false">
      <c r="A7" s="33" t="s">
        <v>29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customFormat="false" ht="15" hidden="false" customHeight="false" outlineLevel="0" collapsed="false">
      <c r="A8" s="34" t="s">
        <v>30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customFormat="false" ht="15" hidden="false" customHeight="false" outlineLevel="0" collapsed="false">
      <c r="A9" s="35" t="s">
        <v>1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customFormat="false" ht="15" hidden="false" customHeight="false" outlineLevel="0" collapsed="false">
      <c r="A10" s="35" t="s">
        <v>31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customFormat="false" ht="15" hidden="false" customHeight="false" outlineLevel="0" collapsed="false">
      <c r="A11" s="36" t="s">
        <v>32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customFormat="false" ht="15" hidden="false" customHeight="false" outlineLevel="0" collapsed="false">
      <c r="A12" s="37" t="s">
        <v>33</v>
      </c>
      <c r="B12" s="37"/>
      <c r="C12" s="37" t="s">
        <v>34</v>
      </c>
      <c r="D12" s="37" t="s">
        <v>35</v>
      </c>
      <c r="E12" s="37" t="s">
        <v>34</v>
      </c>
      <c r="F12" s="37" t="s">
        <v>36</v>
      </c>
      <c r="G12" s="37" t="s">
        <v>34</v>
      </c>
      <c r="H12" s="37" t="s">
        <v>37</v>
      </c>
      <c r="I12" s="37" t="s">
        <v>34</v>
      </c>
      <c r="J12" s="37" t="s">
        <v>38</v>
      </c>
      <c r="K12" s="37" t="s">
        <v>34</v>
      </c>
      <c r="L12" s="37" t="s">
        <v>39</v>
      </c>
      <c r="M12" s="37" t="s">
        <v>34</v>
      </c>
      <c r="N12" s="37" t="s">
        <v>40</v>
      </c>
      <c r="O12" s="37" t="s">
        <v>34</v>
      </c>
      <c r="P12" s="37" t="s">
        <v>41</v>
      </c>
      <c r="Q12" s="37" t="s">
        <v>34</v>
      </c>
      <c r="R12" s="37" t="s">
        <v>42</v>
      </c>
    </row>
    <row r="13" customFormat="false" ht="15" hidden="false" customHeight="false" outlineLevel="0" collapsed="false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customFormat="false" ht="24" hidden="false" customHeight="false" outlineLevel="0" collapsed="false">
      <c r="A14" s="38"/>
      <c r="B14" s="39" t="n">
        <f aca="false">Orçamento!A8</f>
        <v>0</v>
      </c>
      <c r="C14" s="40" t="e">
        <f aca="false">(D14/D56)*100</f>
        <v>#REF!</v>
      </c>
      <c r="D14" s="41" t="n">
        <f aca="false">Orçamento!F12</f>
        <v>1170</v>
      </c>
      <c r="E14" s="42" t="n">
        <v>1</v>
      </c>
      <c r="F14" s="43" t="n">
        <f aca="false">D14*E14</f>
        <v>1170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</row>
    <row r="15" customFormat="false" ht="13.8" hidden="false" customHeight="false" outlineLevel="0" collapsed="false">
      <c r="A15" s="44" t="str">
        <f aca="false">Orçamento!A13</f>
        <v>PESQUISA</v>
      </c>
      <c r="B15" s="44"/>
      <c r="C15" s="40" t="e">
        <f aca="false">(D15/D56)*100</f>
        <v>#REF!</v>
      </c>
      <c r="D15" s="45" t="n">
        <f aca="false">Orçamento!F16</f>
        <v>3240</v>
      </c>
      <c r="E15" s="42" t="n">
        <v>1</v>
      </c>
      <c r="F15" s="43" t="n">
        <f aca="false">D15*E15</f>
        <v>3240</v>
      </c>
      <c r="G15" s="46"/>
      <c r="H15" s="47"/>
      <c r="I15" s="46"/>
      <c r="J15" s="47"/>
      <c r="K15" s="46"/>
      <c r="L15" s="47"/>
      <c r="M15" s="46"/>
      <c r="N15" s="46"/>
      <c r="O15" s="46"/>
      <c r="P15" s="47"/>
      <c r="Q15" s="47"/>
      <c r="R15" s="47"/>
    </row>
    <row r="16" customFormat="false" ht="13.8" hidden="false" customHeight="false" outlineLevel="0" collapsed="false">
      <c r="A16" s="48" t="str">
        <f aca="false">Orçamento!A16</f>
        <v>PESQUISA</v>
      </c>
      <c r="B16" s="48"/>
      <c r="C16" s="40"/>
      <c r="D16" s="49"/>
      <c r="E16" s="50"/>
      <c r="F16" s="45"/>
      <c r="G16" s="50"/>
      <c r="H16" s="45"/>
      <c r="I16" s="50"/>
      <c r="J16" s="45"/>
      <c r="K16" s="50"/>
      <c r="L16" s="45"/>
      <c r="M16" s="50"/>
      <c r="N16" s="50"/>
      <c r="O16" s="50"/>
      <c r="P16" s="45"/>
      <c r="Q16" s="45"/>
      <c r="R16" s="45"/>
    </row>
    <row r="17" customFormat="false" ht="21" hidden="false" customHeight="true" outlineLevel="0" collapsed="false">
      <c r="A17" s="51" t="str">
        <f aca="false">Orçamento!C16</f>
        <v>JANELA DE CORRER  DE VIDRO TEMPERADO FUMÊ E= 10MM. ESTRUTURA DE ALUMÍNIO PRETO COM ESPESSURA DE 0,5MM, EM PERFIL U, TIPO CANALETA FIXADO COM BUCHA E PARAFUSO. PERFIL MÍNIMO : PERFIL SUPERIOR ( 6/5/6 )CM, PERFIL INFERIOR (2,5/4/2,5) CM E PERFIL LATERAL ( (2/1,5/2)CM. FECHADURA COM CILINDRO E CONTRA FECHADURA. JANELA  COMPLETA INSTALADA, INCLUSIVE COM SILICONE DE VEDAÇÃO. DIMENSÃO 0,90/0,60 METROS, SALAS .(8 UNID)</v>
      </c>
      <c r="B17" s="51"/>
      <c r="C17" s="40" t="e">
        <f aca="false">(D17/$D$56)*100</f>
        <v>#REF!</v>
      </c>
      <c r="D17" s="49" t="n">
        <f aca="false">Orçamento!F19</f>
        <v>0</v>
      </c>
      <c r="E17" s="42" t="n">
        <v>1</v>
      </c>
      <c r="F17" s="43" t="n">
        <f aca="false">D17*E17</f>
        <v>0</v>
      </c>
      <c r="G17" s="42"/>
      <c r="H17" s="43"/>
      <c r="I17" s="52"/>
      <c r="J17" s="52"/>
      <c r="K17" s="52"/>
      <c r="L17" s="52"/>
      <c r="M17" s="52"/>
      <c r="N17" s="52"/>
      <c r="O17" s="52"/>
      <c r="P17" s="52"/>
      <c r="Q17" s="52"/>
      <c r="R17" s="52"/>
    </row>
    <row r="18" customFormat="false" ht="13.8" hidden="false" customHeight="false" outlineLevel="0" collapsed="false">
      <c r="A18" s="53" t="n">
        <f aca="false">Orçamento!C18</f>
        <v>0</v>
      </c>
      <c r="B18" s="53"/>
      <c r="C18" s="40" t="e">
        <f aca="false">(D18/$D$56)*100</f>
        <v>#REF!</v>
      </c>
      <c r="D18" s="54" t="n">
        <f aca="false">Orçamento!F25</f>
        <v>0</v>
      </c>
      <c r="E18" s="42" t="n">
        <v>1</v>
      </c>
      <c r="F18" s="43" t="n">
        <f aca="false">D18*E18</f>
        <v>0</v>
      </c>
      <c r="G18" s="42"/>
      <c r="H18" s="43"/>
      <c r="I18" s="50"/>
      <c r="J18" s="45"/>
      <c r="K18" s="42"/>
      <c r="L18" s="43"/>
      <c r="M18" s="52"/>
      <c r="N18" s="52"/>
      <c r="O18" s="52"/>
      <c r="P18" s="52"/>
      <c r="Q18" s="52"/>
      <c r="R18" s="52"/>
    </row>
    <row r="19" customFormat="false" ht="13.8" hidden="false" customHeight="false" outlineLevel="0" collapsed="false">
      <c r="A19" s="44" t="s">
        <v>43</v>
      </c>
      <c r="B19" s="44"/>
      <c r="C19" s="40" t="e">
        <f aca="false">(D19/$D$56)*100</f>
        <v>#REF!</v>
      </c>
      <c r="D19" s="49" t="n">
        <f aca="false">Orçamento!F28</f>
        <v>0</v>
      </c>
      <c r="E19" s="42" t="n">
        <v>1</v>
      </c>
      <c r="F19" s="43" t="n">
        <f aca="false">D19*E19</f>
        <v>0</v>
      </c>
      <c r="G19" s="42"/>
      <c r="H19" s="43"/>
      <c r="I19" s="50"/>
      <c r="J19" s="45"/>
      <c r="K19" s="50"/>
      <c r="L19" s="45"/>
      <c r="M19" s="50"/>
      <c r="N19" s="50"/>
      <c r="O19" s="50"/>
      <c r="P19" s="45"/>
      <c r="Q19" s="45"/>
      <c r="R19" s="45"/>
    </row>
    <row r="20" customFormat="false" ht="13.8" hidden="false" customHeight="false" outlineLevel="0" collapsed="false">
      <c r="A20" s="44" t="s">
        <v>44</v>
      </c>
      <c r="B20" s="44"/>
      <c r="C20" s="40"/>
      <c r="D20" s="49"/>
      <c r="E20" s="52"/>
      <c r="F20" s="52"/>
      <c r="G20" s="50"/>
      <c r="H20" s="45"/>
      <c r="I20" s="50"/>
      <c r="J20" s="45"/>
      <c r="K20" s="50"/>
      <c r="L20" s="45"/>
      <c r="M20" s="52"/>
      <c r="N20" s="52"/>
      <c r="O20" s="52"/>
      <c r="P20" s="52"/>
      <c r="Q20" s="52"/>
      <c r="R20" s="52"/>
    </row>
    <row r="21" customFormat="false" ht="13.8" hidden="false" customHeight="false" outlineLevel="0" collapsed="false">
      <c r="A21" s="53" t="s">
        <v>45</v>
      </c>
      <c r="B21" s="53"/>
      <c r="C21" s="40" t="e">
        <f aca="false">(D21/$D$56)*100</f>
        <v>#REF!</v>
      </c>
      <c r="D21" s="49" t="n">
        <f aca="false">Orçamento!F37</f>
        <v>0</v>
      </c>
      <c r="E21" s="50"/>
      <c r="F21" s="45"/>
      <c r="G21" s="50" t="n">
        <v>0.5</v>
      </c>
      <c r="H21" s="45" t="n">
        <f aca="false">D21*G21</f>
        <v>0</v>
      </c>
      <c r="I21" s="50" t="n">
        <v>0.5</v>
      </c>
      <c r="J21" s="45" t="n">
        <f aca="false">D21*I21</f>
        <v>0</v>
      </c>
      <c r="K21" s="50"/>
      <c r="L21" s="45"/>
      <c r="M21" s="50"/>
      <c r="N21" s="50"/>
      <c r="O21" s="50"/>
      <c r="P21" s="45"/>
      <c r="Q21" s="45"/>
      <c r="R21" s="45"/>
    </row>
    <row r="22" customFormat="false" ht="13.8" hidden="false" customHeight="false" outlineLevel="0" collapsed="false">
      <c r="A22" s="53" t="s">
        <v>46</v>
      </c>
      <c r="B22" s="53"/>
      <c r="C22" s="40" t="e">
        <f aca="false">(D22/$D$56)*100</f>
        <v>#REF!</v>
      </c>
      <c r="D22" s="49" t="n">
        <f aca="false">Orçamento!F45</f>
        <v>0</v>
      </c>
      <c r="E22" s="50"/>
      <c r="F22" s="45"/>
      <c r="G22" s="50"/>
      <c r="H22" s="45"/>
      <c r="I22" s="50" t="n">
        <v>1</v>
      </c>
      <c r="J22" s="45" t="n">
        <f aca="false">D22*I22</f>
        <v>0</v>
      </c>
      <c r="K22" s="50"/>
      <c r="L22" s="45"/>
      <c r="M22" s="50"/>
      <c r="N22" s="50"/>
      <c r="O22" s="50"/>
      <c r="P22" s="45"/>
      <c r="Q22" s="45"/>
      <c r="R22" s="45"/>
    </row>
    <row r="23" customFormat="false" ht="13.8" hidden="false" customHeight="false" outlineLevel="0" collapsed="false">
      <c r="A23" s="55" t="s">
        <v>47</v>
      </c>
      <c r="B23" s="56" t="s">
        <v>48</v>
      </c>
      <c r="C23" s="40" t="e">
        <f aca="false">(D23/$D$56)*100</f>
        <v>#REF!</v>
      </c>
      <c r="D23" s="57" t="n">
        <f aca="false">Orçamento!F48</f>
        <v>0</v>
      </c>
      <c r="E23" s="50"/>
      <c r="F23" s="45"/>
      <c r="G23" s="50"/>
      <c r="H23" s="45"/>
      <c r="I23" s="50" t="n">
        <v>1</v>
      </c>
      <c r="J23" s="45" t="n">
        <f aca="false">D23*I23</f>
        <v>0</v>
      </c>
      <c r="K23" s="50"/>
      <c r="L23" s="45"/>
      <c r="M23" s="50"/>
      <c r="N23" s="50"/>
      <c r="O23" s="50"/>
      <c r="P23" s="45"/>
      <c r="Q23" s="45"/>
      <c r="R23" s="45"/>
    </row>
    <row r="24" customFormat="false" ht="13.8" hidden="false" customHeight="false" outlineLevel="0" collapsed="false">
      <c r="A24" s="58" t="s">
        <v>49</v>
      </c>
      <c r="B24" s="58"/>
      <c r="C24" s="40" t="e">
        <f aca="false">(D24/$D$56)*100</f>
        <v>#REF!</v>
      </c>
      <c r="D24" s="59" t="e">
        <f aca="false">#REF!</f>
        <v>#REF!</v>
      </c>
      <c r="E24" s="52"/>
      <c r="F24" s="52"/>
      <c r="G24" s="52"/>
      <c r="H24" s="52"/>
      <c r="I24" s="50"/>
      <c r="J24" s="45"/>
      <c r="K24" s="50" t="n">
        <v>1</v>
      </c>
      <c r="L24" s="45" t="e">
        <f aca="false">D24*K24</f>
        <v>#REF!</v>
      </c>
      <c r="M24" s="50"/>
      <c r="N24" s="50"/>
      <c r="O24" s="50"/>
      <c r="P24" s="45"/>
      <c r="Q24" s="45"/>
      <c r="R24" s="45"/>
    </row>
    <row r="25" customFormat="false" ht="13.8" hidden="false" customHeight="false" outlineLevel="0" collapsed="false">
      <c r="A25" s="58" t="s">
        <v>50</v>
      </c>
      <c r="B25" s="58"/>
      <c r="C25" s="40" t="e">
        <f aca="false">(D25/$D$56)*100</f>
        <v>#REF!</v>
      </c>
      <c r="D25" s="49" t="n">
        <f aca="false">Orçamento!F55</f>
        <v>0</v>
      </c>
      <c r="E25" s="50"/>
      <c r="F25" s="45"/>
      <c r="G25" s="50" t="n">
        <v>0.5</v>
      </c>
      <c r="H25" s="45" t="n">
        <f aca="false">D25*G25</f>
        <v>0</v>
      </c>
      <c r="I25" s="50" t="n">
        <v>0.5</v>
      </c>
      <c r="J25" s="45" t="n">
        <f aca="false">D25*I25</f>
        <v>0</v>
      </c>
      <c r="K25" s="50"/>
      <c r="L25" s="45"/>
      <c r="M25" s="50"/>
      <c r="N25" s="50"/>
      <c r="O25" s="50"/>
      <c r="P25" s="45"/>
      <c r="Q25" s="45"/>
      <c r="R25" s="45"/>
    </row>
    <row r="26" customFormat="false" ht="13.8" hidden="false" customHeight="false" outlineLevel="0" collapsed="false">
      <c r="A26" s="60" t="n">
        <f aca="false">Orçamento!C57</f>
        <v>0</v>
      </c>
      <c r="B26" s="60"/>
      <c r="C26" s="40"/>
      <c r="D26" s="49"/>
      <c r="E26" s="52"/>
      <c r="F26" s="52"/>
      <c r="G26" s="50"/>
      <c r="H26" s="45"/>
      <c r="I26" s="50"/>
      <c r="J26" s="45"/>
      <c r="K26" s="50"/>
      <c r="L26" s="45"/>
      <c r="M26" s="50"/>
      <c r="N26" s="50"/>
      <c r="O26" s="50"/>
      <c r="P26" s="45"/>
      <c r="Q26" s="45"/>
      <c r="R26" s="45"/>
    </row>
    <row r="27" customFormat="false" ht="13.8" hidden="false" customHeight="false" outlineLevel="0" collapsed="false">
      <c r="A27" s="61" t="s">
        <v>51</v>
      </c>
      <c r="B27" s="62" t="s">
        <v>52</v>
      </c>
      <c r="C27" s="40" t="e">
        <f aca="false">(D27/$D$56)*100</f>
        <v>#REF!</v>
      </c>
      <c r="D27" s="49" t="n">
        <f aca="false">Orçamento!F60</f>
        <v>0</v>
      </c>
      <c r="E27" s="50" t="n">
        <v>0.2</v>
      </c>
      <c r="F27" s="43" t="n">
        <f aca="false">D27*E27</f>
        <v>0</v>
      </c>
      <c r="G27" s="50" t="n">
        <v>0.3</v>
      </c>
      <c r="H27" s="45" t="n">
        <f aca="false">D27*G27</f>
        <v>0</v>
      </c>
      <c r="I27" s="50" t="n">
        <v>0.5</v>
      </c>
      <c r="J27" s="45" t="n">
        <f aca="false">D27*I27</f>
        <v>0</v>
      </c>
      <c r="K27" s="50"/>
      <c r="L27" s="45"/>
      <c r="M27" s="50"/>
      <c r="N27" s="50"/>
      <c r="O27" s="50"/>
      <c r="P27" s="45"/>
      <c r="Q27" s="45"/>
      <c r="R27" s="45"/>
    </row>
    <row r="28" customFormat="false" ht="13.8" hidden="false" customHeight="false" outlineLevel="0" collapsed="false">
      <c r="A28" s="61"/>
      <c r="B28" s="62" t="s">
        <v>53</v>
      </c>
      <c r="C28" s="40" t="e">
        <f aca="false">(D28/$D$56)*100</f>
        <v>#REF!</v>
      </c>
      <c r="D28" s="49" t="n">
        <f aca="false">Orçamento!F10</f>
        <v>0</v>
      </c>
      <c r="E28" s="52"/>
      <c r="F28" s="52"/>
      <c r="G28" s="50"/>
      <c r="H28" s="45"/>
      <c r="I28" s="50"/>
      <c r="J28" s="45"/>
      <c r="K28" s="50" t="n">
        <v>1</v>
      </c>
      <c r="L28" s="45" t="n">
        <f aca="false">D28*K28</f>
        <v>0</v>
      </c>
      <c r="M28" s="50"/>
      <c r="N28" s="50"/>
      <c r="O28" s="50"/>
      <c r="P28" s="45"/>
      <c r="Q28" s="45"/>
      <c r="R28" s="45"/>
    </row>
    <row r="29" customFormat="false" ht="13.8" hidden="false" customHeight="false" outlineLevel="0" collapsed="false">
      <c r="A29" s="61"/>
      <c r="B29" s="63" t="s">
        <v>54</v>
      </c>
      <c r="C29" s="40" t="e">
        <f aca="false">(D29/$D$56)*100</f>
        <v>#REF!</v>
      </c>
      <c r="D29" s="49" t="n">
        <f aca="false">Orçamento!F18</f>
        <v>21260</v>
      </c>
      <c r="E29" s="52"/>
      <c r="F29" s="52"/>
      <c r="G29" s="50"/>
      <c r="H29" s="45"/>
      <c r="I29" s="50"/>
      <c r="J29" s="45"/>
      <c r="K29" s="50"/>
      <c r="L29" s="45"/>
      <c r="M29" s="50"/>
      <c r="N29" s="50"/>
      <c r="O29" s="50"/>
      <c r="P29" s="45"/>
      <c r="Q29" s="50" t="n">
        <v>1</v>
      </c>
      <c r="R29" s="45" t="n">
        <f aca="false">D29*Q29</f>
        <v>21260</v>
      </c>
    </row>
    <row r="30" customFormat="false" ht="13.8" hidden="false" customHeight="false" outlineLevel="0" collapsed="false">
      <c r="A30" s="61"/>
      <c r="B30" s="63" t="s">
        <v>55</v>
      </c>
      <c r="C30" s="40" t="e">
        <f aca="false">(D30/$D$56)*100</f>
        <v>#REF!</v>
      </c>
      <c r="D30" s="49" t="n">
        <f aca="false">Orçamento!F26</f>
        <v>0</v>
      </c>
      <c r="E30" s="52"/>
      <c r="F30" s="52"/>
      <c r="G30" s="50"/>
      <c r="H30" s="45"/>
      <c r="I30" s="50"/>
      <c r="J30" s="45"/>
      <c r="K30" s="50"/>
      <c r="L30" s="45"/>
      <c r="M30" s="50" t="n">
        <v>1</v>
      </c>
      <c r="N30" s="45" t="n">
        <f aca="false">D30*M30</f>
        <v>0</v>
      </c>
      <c r="O30" s="50"/>
      <c r="P30" s="45"/>
      <c r="Q30" s="45"/>
      <c r="R30" s="45"/>
    </row>
    <row r="31" customFormat="false" ht="13.8" hidden="false" customHeight="false" outlineLevel="0" collapsed="false">
      <c r="A31" s="61"/>
      <c r="B31" s="63" t="s">
        <v>56</v>
      </c>
      <c r="C31" s="40"/>
      <c r="D31" s="49"/>
      <c r="E31" s="52"/>
      <c r="F31" s="52"/>
      <c r="G31" s="50"/>
      <c r="H31" s="45"/>
      <c r="I31" s="50"/>
      <c r="J31" s="45"/>
      <c r="K31" s="50"/>
      <c r="L31" s="45"/>
      <c r="M31" s="50"/>
      <c r="N31" s="50"/>
      <c r="O31" s="50"/>
      <c r="P31" s="45"/>
      <c r="Q31" s="45"/>
      <c r="R31" s="45"/>
    </row>
    <row r="32" customFormat="false" ht="13.8" hidden="false" customHeight="false" outlineLevel="0" collapsed="false">
      <c r="A32" s="61"/>
      <c r="B32" s="62" t="s">
        <v>57</v>
      </c>
      <c r="C32" s="40" t="e">
        <f aca="false">(D32/$D$56)*100</f>
        <v>#REF!</v>
      </c>
      <c r="D32" s="49" t="n">
        <f aca="false">Orçamento!F34</f>
        <v>0</v>
      </c>
      <c r="E32" s="52"/>
      <c r="F32" s="52"/>
      <c r="G32" s="50"/>
      <c r="H32" s="45"/>
      <c r="I32" s="50"/>
      <c r="J32" s="45"/>
      <c r="K32" s="50"/>
      <c r="L32" s="45"/>
      <c r="M32" s="50" t="n">
        <v>0.5</v>
      </c>
      <c r="N32" s="45" t="n">
        <f aca="false">D32*M32</f>
        <v>0</v>
      </c>
      <c r="O32" s="50" t="n">
        <v>0.5</v>
      </c>
      <c r="P32" s="45" t="n">
        <f aca="false">D32*O32</f>
        <v>0</v>
      </c>
      <c r="Q32" s="45"/>
      <c r="R32" s="45"/>
    </row>
    <row r="33" customFormat="false" ht="13.8" hidden="false" customHeight="false" outlineLevel="0" collapsed="false">
      <c r="A33" s="61"/>
      <c r="B33" s="62" t="s">
        <v>58</v>
      </c>
      <c r="C33" s="40" t="e">
        <f aca="false">(D33/$D$56)*100</f>
        <v>#REF!</v>
      </c>
      <c r="D33" s="49" t="n">
        <f aca="false">Orçamento!F39</f>
        <v>0</v>
      </c>
      <c r="E33" s="52"/>
      <c r="F33" s="52"/>
      <c r="G33" s="50"/>
      <c r="H33" s="45"/>
      <c r="I33" s="50"/>
      <c r="J33" s="45"/>
      <c r="K33" s="50"/>
      <c r="L33" s="45"/>
      <c r="M33" s="50" t="n">
        <v>0.5</v>
      </c>
      <c r="N33" s="45" t="n">
        <f aca="false">D33*M33</f>
        <v>0</v>
      </c>
      <c r="O33" s="50" t="n">
        <v>0.5</v>
      </c>
      <c r="P33" s="45" t="n">
        <f aca="false">D33*O33</f>
        <v>0</v>
      </c>
      <c r="Q33" s="45"/>
      <c r="R33" s="45"/>
    </row>
    <row r="34" customFormat="false" ht="13.8" hidden="false" customHeight="false" outlineLevel="0" collapsed="false">
      <c r="A34" s="61"/>
      <c r="B34" s="63" t="s">
        <v>59</v>
      </c>
      <c r="C34" s="40" t="e">
        <f aca="false">(D34/$D$56)*100</f>
        <v>#REF!</v>
      </c>
      <c r="D34" s="49" t="n">
        <f aca="false">Orçamento!F44</f>
        <v>0</v>
      </c>
      <c r="E34" s="52"/>
      <c r="F34" s="52"/>
      <c r="G34" s="50"/>
      <c r="H34" s="45"/>
      <c r="I34" s="50"/>
      <c r="J34" s="45"/>
      <c r="K34" s="50"/>
      <c r="L34" s="45"/>
      <c r="M34" s="50"/>
      <c r="N34" s="50"/>
      <c r="O34" s="50" t="n">
        <v>1</v>
      </c>
      <c r="P34" s="45" t="n">
        <f aca="false">D34*O34</f>
        <v>0</v>
      </c>
      <c r="Q34" s="45"/>
      <c r="R34" s="45"/>
    </row>
    <row r="35" customFormat="false" ht="13.8" hidden="false" customHeight="false" outlineLevel="0" collapsed="false">
      <c r="A35" s="61"/>
      <c r="B35" s="63" t="s">
        <v>60</v>
      </c>
      <c r="C35" s="40"/>
      <c r="D35" s="49"/>
      <c r="E35" s="52"/>
      <c r="F35" s="52"/>
      <c r="G35" s="50"/>
      <c r="H35" s="45"/>
      <c r="I35" s="50"/>
      <c r="J35" s="45"/>
      <c r="K35" s="50"/>
      <c r="L35" s="45"/>
      <c r="M35" s="50"/>
      <c r="N35" s="50"/>
      <c r="O35" s="50"/>
      <c r="P35" s="45"/>
      <c r="Q35" s="45"/>
      <c r="R35" s="45"/>
    </row>
    <row r="36" customFormat="false" ht="22.05" hidden="false" customHeight="false" outlineLevel="0" collapsed="false">
      <c r="A36" s="61"/>
      <c r="B36" s="62" t="s">
        <v>61</v>
      </c>
      <c r="C36" s="40" t="e">
        <f aca="false">(D36/$D$56)*100</f>
        <v>#REF!</v>
      </c>
      <c r="D36" s="49" t="n">
        <f aca="false">Orçamento!F56</f>
        <v>0</v>
      </c>
      <c r="E36" s="52"/>
      <c r="F36" s="52"/>
      <c r="G36" s="50"/>
      <c r="H36" s="45"/>
      <c r="I36" s="50"/>
      <c r="J36" s="45"/>
      <c r="K36" s="50"/>
      <c r="L36" s="45"/>
      <c r="M36" s="50"/>
      <c r="N36" s="50"/>
      <c r="O36" s="50"/>
      <c r="P36" s="45"/>
      <c r="Q36" s="50" t="n">
        <v>1</v>
      </c>
      <c r="R36" s="45" t="n">
        <f aca="false">D36*Q36</f>
        <v>0</v>
      </c>
    </row>
    <row r="37" customFormat="false" ht="13.8" hidden="false" customHeight="false" outlineLevel="0" collapsed="false">
      <c r="A37" s="61"/>
      <c r="B37" s="62" t="s">
        <v>62</v>
      </c>
      <c r="C37" s="40" t="e">
        <f aca="false">(D37/$D$56)*100</f>
        <v>#REF!</v>
      </c>
      <c r="D37" s="49" t="n">
        <f aca="false">Orçamento!F61</f>
        <v>0</v>
      </c>
      <c r="E37" s="52"/>
      <c r="F37" s="52"/>
      <c r="G37" s="50"/>
      <c r="H37" s="45"/>
      <c r="I37" s="50"/>
      <c r="J37" s="45"/>
      <c r="K37" s="50"/>
      <c r="L37" s="45"/>
      <c r="M37" s="50"/>
      <c r="N37" s="50"/>
      <c r="O37" s="50"/>
      <c r="P37" s="45"/>
      <c r="Q37" s="50" t="n">
        <v>1</v>
      </c>
      <c r="R37" s="45" t="n">
        <f aca="false">D37*Q37</f>
        <v>0</v>
      </c>
    </row>
    <row r="38" customFormat="false" ht="13.8" hidden="false" customHeight="false" outlineLevel="0" collapsed="false">
      <c r="A38" s="61"/>
      <c r="B38" s="63" t="s">
        <v>63</v>
      </c>
      <c r="C38" s="40" t="e">
        <f aca="false">(D38/$D$56)*100</f>
        <v>#REF!</v>
      </c>
      <c r="D38" s="49" t="n">
        <f aca="false">Orçamento!F67</f>
        <v>0</v>
      </c>
      <c r="E38" s="50" t="n">
        <v>0.2</v>
      </c>
      <c r="F38" s="43" t="n">
        <f aca="false">D38*E38</f>
        <v>0</v>
      </c>
      <c r="G38" s="50" t="n">
        <v>0.8</v>
      </c>
      <c r="H38" s="45" t="n">
        <f aca="false">D38*G38</f>
        <v>0</v>
      </c>
      <c r="I38" s="50"/>
      <c r="J38" s="45"/>
      <c r="K38" s="50"/>
      <c r="L38" s="45"/>
      <c r="M38" s="50"/>
      <c r="N38" s="50"/>
      <c r="O38" s="50"/>
      <c r="P38" s="45"/>
      <c r="Q38" s="45"/>
      <c r="R38" s="45"/>
    </row>
    <row r="39" customFormat="false" ht="24" hidden="false" customHeight="false" outlineLevel="0" collapsed="false">
      <c r="A39" s="61"/>
      <c r="B39" s="63" t="s">
        <v>64</v>
      </c>
      <c r="C39" s="40" t="e">
        <f aca="false">(D39/$D$56)*100</f>
        <v>#REF!</v>
      </c>
      <c r="D39" s="49" t="n">
        <f aca="false">Orçamento!F73</f>
        <v>0</v>
      </c>
      <c r="E39" s="52"/>
      <c r="F39" s="52"/>
      <c r="G39" s="50"/>
      <c r="H39" s="45"/>
      <c r="I39" s="50"/>
      <c r="J39" s="45"/>
      <c r="K39" s="50"/>
      <c r="L39" s="45"/>
      <c r="M39" s="50"/>
      <c r="N39" s="50"/>
      <c r="O39" s="50"/>
      <c r="P39" s="45"/>
      <c r="Q39" s="50" t="n">
        <v>1</v>
      </c>
      <c r="R39" s="45" t="n">
        <f aca="false">D39*Q39</f>
        <v>0</v>
      </c>
    </row>
    <row r="40" customFormat="false" ht="13.8" hidden="false" customHeight="false" outlineLevel="0" collapsed="false">
      <c r="A40" s="61"/>
      <c r="B40" s="63" t="s">
        <v>65</v>
      </c>
      <c r="C40" s="40" t="e">
        <f aca="false">(D40/$D$56)*100</f>
        <v>#REF!</v>
      </c>
      <c r="D40" s="49" t="n">
        <f aca="false">Orçamento!F85</f>
        <v>0</v>
      </c>
      <c r="E40" s="52"/>
      <c r="F40" s="52"/>
      <c r="G40" s="50" t="n">
        <v>0.2</v>
      </c>
      <c r="H40" s="45" t="n">
        <f aca="false">D40*G40</f>
        <v>0</v>
      </c>
      <c r="I40" s="50"/>
      <c r="J40" s="45"/>
      <c r="K40" s="50"/>
      <c r="L40" s="45"/>
      <c r="M40" s="50"/>
      <c r="N40" s="45"/>
      <c r="O40" s="50" t="n">
        <v>0.3</v>
      </c>
      <c r="P40" s="45" t="n">
        <f aca="false">D40*O40</f>
        <v>0</v>
      </c>
      <c r="Q40" s="50" t="n">
        <v>0.5</v>
      </c>
      <c r="R40" s="45" t="n">
        <f aca="false">D40*Q40</f>
        <v>0</v>
      </c>
    </row>
    <row r="41" customFormat="false" ht="13.8" hidden="false" customHeight="false" outlineLevel="0" collapsed="false">
      <c r="A41" s="61"/>
      <c r="B41" s="63" t="s">
        <v>66</v>
      </c>
      <c r="C41" s="40" t="e">
        <f aca="false">(D41/$D$56)*100</f>
        <v>#REF!</v>
      </c>
      <c r="D41" s="49" t="n">
        <f aca="false">Orçamento!F92</f>
        <v>0</v>
      </c>
      <c r="E41" s="52"/>
      <c r="F41" s="52"/>
      <c r="G41" s="50" t="n">
        <v>0.4</v>
      </c>
      <c r="H41" s="45" t="n">
        <f aca="false">D41*G41</f>
        <v>0</v>
      </c>
      <c r="I41" s="50"/>
      <c r="J41" s="45"/>
      <c r="K41" s="50" t="n">
        <v>0.1</v>
      </c>
      <c r="L41" s="45" t="n">
        <f aca="false">D41*K41</f>
        <v>0</v>
      </c>
      <c r="M41" s="50" t="n">
        <v>0.2</v>
      </c>
      <c r="N41" s="45" t="n">
        <f aca="false">D41*M41</f>
        <v>0</v>
      </c>
      <c r="O41" s="50" t="n">
        <v>0.2</v>
      </c>
      <c r="P41" s="45" t="n">
        <f aca="false">D41*O41</f>
        <v>0</v>
      </c>
      <c r="Q41" s="50" t="n">
        <v>0.1</v>
      </c>
      <c r="R41" s="45" t="n">
        <f aca="false">D41*Q41</f>
        <v>0</v>
      </c>
    </row>
    <row r="42" customFormat="false" ht="13.8" hidden="false" customHeight="false" outlineLevel="0" collapsed="false">
      <c r="A42" s="61"/>
      <c r="B42" s="63" t="s">
        <v>67</v>
      </c>
      <c r="C42" s="40" t="e">
        <f aca="false">(D42/$D$56)*100</f>
        <v>#REF!</v>
      </c>
      <c r="D42" s="49" t="e">
        <f aca="false">#REF!</f>
        <v>#REF!</v>
      </c>
      <c r="E42" s="50" t="n">
        <v>0.2</v>
      </c>
      <c r="F42" s="45" t="e">
        <f aca="false">D42*E42</f>
        <v>#REF!</v>
      </c>
      <c r="G42" s="50" t="n">
        <v>0.2</v>
      </c>
      <c r="H42" s="45" t="e">
        <f aca="false">D42*G42</f>
        <v>#REF!</v>
      </c>
      <c r="I42" s="50"/>
      <c r="J42" s="45"/>
      <c r="K42" s="50"/>
      <c r="L42" s="45"/>
      <c r="M42" s="50" t="n">
        <v>0.6</v>
      </c>
      <c r="N42" s="45" t="e">
        <f aca="false">D42*M42</f>
        <v>#REF!</v>
      </c>
      <c r="O42" s="50"/>
      <c r="P42" s="45"/>
      <c r="Q42" s="45"/>
      <c r="R42" s="45"/>
    </row>
    <row r="43" customFormat="false" ht="13.8" hidden="false" customHeight="false" outlineLevel="0" collapsed="false">
      <c r="A43" s="61"/>
      <c r="B43" s="63" t="s">
        <v>68</v>
      </c>
      <c r="C43" s="40" t="e">
        <f aca="false">(D43/$D$56)*100</f>
        <v>#REF!</v>
      </c>
      <c r="D43" s="49" t="n">
        <f aca="false">Orçamento!F103</f>
        <v>0</v>
      </c>
      <c r="E43" s="50" t="n">
        <v>0.05</v>
      </c>
      <c r="F43" s="45" t="n">
        <f aca="false">D43*E43</f>
        <v>0</v>
      </c>
      <c r="G43" s="50"/>
      <c r="H43" s="45"/>
      <c r="I43" s="50" t="n">
        <v>0.15</v>
      </c>
      <c r="J43" s="45" t="n">
        <f aca="false">D43*I43</f>
        <v>0</v>
      </c>
      <c r="K43" s="50" t="n">
        <v>0.4</v>
      </c>
      <c r="L43" s="45" t="n">
        <f aca="false">D43*K43</f>
        <v>0</v>
      </c>
      <c r="M43" s="50" t="n">
        <v>0.3</v>
      </c>
      <c r="N43" s="45" t="n">
        <f aca="false">D43*M43</f>
        <v>0</v>
      </c>
      <c r="O43" s="50" t="n">
        <v>0.1</v>
      </c>
      <c r="P43" s="45" t="n">
        <f aca="false">D43*O43</f>
        <v>0</v>
      </c>
      <c r="Q43" s="45"/>
      <c r="R43" s="45"/>
      <c r="S43" s="64"/>
    </row>
    <row r="44" customFormat="false" ht="13.8" hidden="false" customHeight="false" outlineLevel="0" collapsed="false">
      <c r="A44" s="61"/>
      <c r="B44" s="63" t="s">
        <v>69</v>
      </c>
      <c r="C44" s="40" t="e">
        <f aca="false">(D44/$D$56)*100</f>
        <v>#REF!</v>
      </c>
      <c r="D44" s="49" t="e">
        <f aca="false">#REF!</f>
        <v>#REF!</v>
      </c>
      <c r="E44" s="50" t="n">
        <v>0.1</v>
      </c>
      <c r="F44" s="45" t="e">
        <f aca="false">D44*E44</f>
        <v>#REF!</v>
      </c>
      <c r="G44" s="50"/>
      <c r="H44" s="45"/>
      <c r="I44" s="50" t="n">
        <v>0.2</v>
      </c>
      <c r="J44" s="45" t="e">
        <f aca="false">D44*I44</f>
        <v>#REF!</v>
      </c>
      <c r="K44" s="50" t="n">
        <v>0.2</v>
      </c>
      <c r="L44" s="45" t="e">
        <f aca="false">D44*K44</f>
        <v>#REF!</v>
      </c>
      <c r="M44" s="50" t="n">
        <v>0.2</v>
      </c>
      <c r="N44" s="45" t="e">
        <f aca="false">D44*M44</f>
        <v>#REF!</v>
      </c>
      <c r="O44" s="50" t="n">
        <v>0.1</v>
      </c>
      <c r="P44" s="45" t="e">
        <f aca="false">D44*O44</f>
        <v>#REF!</v>
      </c>
      <c r="Q44" s="50" t="n">
        <v>0.2</v>
      </c>
      <c r="R44" s="45" t="e">
        <f aca="false">D44*Q44</f>
        <v>#REF!</v>
      </c>
    </row>
    <row r="45" customFormat="false" ht="13.8" hidden="false" customHeight="false" outlineLevel="0" collapsed="false">
      <c r="A45" s="61"/>
      <c r="B45" s="63" t="s">
        <v>70</v>
      </c>
      <c r="C45" s="40" t="e">
        <f aca="false">(D45/$D$56)*100</f>
        <v>#REF!</v>
      </c>
      <c r="D45" s="49" t="n">
        <f aca="false">Orçamento!F152</f>
        <v>0</v>
      </c>
      <c r="E45" s="52"/>
      <c r="F45" s="52"/>
      <c r="G45" s="50" t="n">
        <v>1</v>
      </c>
      <c r="H45" s="45" t="n">
        <f aca="false">D45*G45</f>
        <v>0</v>
      </c>
      <c r="I45" s="50"/>
      <c r="J45" s="45"/>
      <c r="K45" s="50"/>
      <c r="L45" s="45"/>
      <c r="M45" s="50"/>
      <c r="N45" s="50"/>
      <c r="O45" s="50"/>
      <c r="P45" s="45"/>
      <c r="Q45" s="45"/>
      <c r="R45" s="45"/>
    </row>
    <row r="46" customFormat="false" ht="13.8" hidden="false" customHeight="false" outlineLevel="0" collapsed="false">
      <c r="A46" s="61"/>
      <c r="B46" s="63" t="s">
        <v>71</v>
      </c>
      <c r="C46" s="40" t="e">
        <f aca="false">(D46/$D$56)*100</f>
        <v>#REF!</v>
      </c>
      <c r="D46" s="49" t="n">
        <f aca="false">Orçamento!F185</f>
        <v>0</v>
      </c>
      <c r="E46" s="52"/>
      <c r="F46" s="52"/>
      <c r="G46" s="50"/>
      <c r="H46" s="45"/>
      <c r="I46" s="50"/>
      <c r="J46" s="45"/>
      <c r="K46" s="50"/>
      <c r="L46" s="45"/>
      <c r="M46" s="50"/>
      <c r="N46" s="50"/>
      <c r="O46" s="50" t="n">
        <v>1</v>
      </c>
      <c r="P46" s="45" t="n">
        <f aca="false">D46*O46</f>
        <v>0</v>
      </c>
      <c r="Q46" s="45"/>
      <c r="R46" s="45"/>
    </row>
    <row r="47" customFormat="false" ht="13.8" hidden="false" customHeight="false" outlineLevel="0" collapsed="false">
      <c r="A47" s="61"/>
      <c r="B47" s="63" t="s">
        <v>72</v>
      </c>
      <c r="C47" s="40" t="e">
        <f aca="false">(D47/$D$56)*100</f>
        <v>#REF!</v>
      </c>
      <c r="D47" s="49" t="n">
        <f aca="false">Orçamento!F185</f>
        <v>0</v>
      </c>
      <c r="E47" s="52"/>
      <c r="F47" s="52"/>
      <c r="G47" s="50"/>
      <c r="H47" s="45"/>
      <c r="I47" s="50"/>
      <c r="J47" s="45"/>
      <c r="K47" s="50"/>
      <c r="L47" s="45"/>
      <c r="M47" s="50"/>
      <c r="N47" s="50"/>
      <c r="O47" s="50" t="n">
        <v>1</v>
      </c>
      <c r="P47" s="45" t="n">
        <f aca="false">D47*O47</f>
        <v>0</v>
      </c>
      <c r="Q47" s="45"/>
      <c r="R47" s="45"/>
    </row>
    <row r="48" customFormat="false" ht="13.8" hidden="false" customHeight="false" outlineLevel="0" collapsed="false">
      <c r="A48" s="61"/>
      <c r="B48" s="63" t="s">
        <v>73</v>
      </c>
      <c r="C48" s="40" t="e">
        <f aca="false">(D48/$D$56)*100</f>
        <v>#REF!</v>
      </c>
      <c r="D48" s="49" t="e">
        <f aca="false">#REF!</f>
        <v>#REF!</v>
      </c>
      <c r="E48" s="52"/>
      <c r="F48" s="52"/>
      <c r="G48" s="50" t="n">
        <v>0.5</v>
      </c>
      <c r="H48" s="45" t="e">
        <f aca="false">D48*G48</f>
        <v>#REF!</v>
      </c>
      <c r="I48" s="50"/>
      <c r="J48" s="45"/>
      <c r="K48" s="50" t="n">
        <v>0.5</v>
      </c>
      <c r="L48" s="45" t="e">
        <f aca="false">D48*K48</f>
        <v>#REF!</v>
      </c>
      <c r="M48" s="50"/>
      <c r="N48" s="45"/>
      <c r="O48" s="50"/>
      <c r="P48" s="45"/>
      <c r="Q48" s="45"/>
      <c r="R48" s="45"/>
    </row>
    <row r="49" customFormat="false" ht="13.8" hidden="false" customHeight="false" outlineLevel="0" collapsed="false">
      <c r="A49" s="61"/>
      <c r="B49" s="63" t="s">
        <v>74</v>
      </c>
      <c r="C49" s="40" t="e">
        <f aca="false">(D49/$D$56)*100</f>
        <v>#REF!</v>
      </c>
      <c r="D49" s="49" t="n">
        <f aca="false">Orçamento!F186</f>
        <v>0</v>
      </c>
      <c r="E49" s="52"/>
      <c r="F49" s="52"/>
      <c r="G49" s="50"/>
      <c r="H49" s="45"/>
      <c r="I49" s="50"/>
      <c r="J49" s="45"/>
      <c r="K49" s="50" t="n">
        <v>1</v>
      </c>
      <c r="L49" s="45" t="n">
        <f aca="false">D49*K49</f>
        <v>0</v>
      </c>
      <c r="M49" s="50"/>
      <c r="N49" s="50"/>
      <c r="O49" s="50"/>
      <c r="P49" s="45"/>
      <c r="Q49" s="45"/>
      <c r="R49" s="45"/>
    </row>
    <row r="50" customFormat="false" ht="13.8" hidden="false" customHeight="false" outlineLevel="0" collapsed="false">
      <c r="A50" s="61"/>
      <c r="B50" s="63" t="s">
        <v>75</v>
      </c>
      <c r="C50" s="40" t="e">
        <f aca="false">(D50/$D$56)*100</f>
        <v>#REF!</v>
      </c>
      <c r="D50" s="49" t="n">
        <f aca="false">Orçamento!F205</f>
        <v>0</v>
      </c>
      <c r="E50" s="52"/>
      <c r="F50" s="52"/>
      <c r="G50" s="50"/>
      <c r="H50" s="45"/>
      <c r="I50" s="50" t="n">
        <v>1</v>
      </c>
      <c r="J50" s="45" t="n">
        <f aca="false">D50*I50</f>
        <v>0</v>
      </c>
      <c r="K50" s="50"/>
      <c r="L50" s="45"/>
      <c r="M50" s="50"/>
      <c r="N50" s="50"/>
      <c r="O50" s="50"/>
      <c r="P50" s="45"/>
      <c r="Q50" s="45"/>
      <c r="R50" s="45"/>
    </row>
    <row r="51" customFormat="false" ht="13.8" hidden="false" customHeight="false" outlineLevel="0" collapsed="false">
      <c r="A51" s="61"/>
      <c r="B51" s="63" t="s">
        <v>76</v>
      </c>
      <c r="C51" s="40" t="e">
        <f aca="false">(D51/$D$56)*100</f>
        <v>#REF!</v>
      </c>
      <c r="D51" s="59" t="n">
        <f aca="false">Orçamento!F216</f>
        <v>0</v>
      </c>
      <c r="E51" s="50" t="n">
        <v>1</v>
      </c>
      <c r="F51" s="45" t="n">
        <f aca="false">D51*E51</f>
        <v>0</v>
      </c>
      <c r="G51" s="50"/>
      <c r="H51" s="45"/>
      <c r="I51" s="50"/>
      <c r="J51" s="45"/>
      <c r="K51" s="50"/>
      <c r="L51" s="45"/>
      <c r="M51" s="50"/>
      <c r="N51" s="50"/>
      <c r="O51" s="50"/>
      <c r="P51" s="45"/>
      <c r="Q51" s="45"/>
      <c r="R51" s="45"/>
    </row>
    <row r="52" customFormat="false" ht="13.8" hidden="false" customHeight="false" outlineLevel="0" collapsed="false">
      <c r="A52" s="61"/>
      <c r="B52" s="63" t="s">
        <v>77</v>
      </c>
      <c r="C52" s="40" t="e">
        <f aca="false">(D52/$D$56)*100</f>
        <v>#REF!</v>
      </c>
      <c r="D52" s="49" t="e">
        <f aca="false">#REF!</f>
        <v>#REF!</v>
      </c>
      <c r="E52" s="50" t="n">
        <v>0.5</v>
      </c>
      <c r="F52" s="45" t="e">
        <f aca="false">D52*E52</f>
        <v>#REF!</v>
      </c>
      <c r="G52" s="50" t="n">
        <v>0.5</v>
      </c>
      <c r="H52" s="45" t="e">
        <f aca="false">D52*G52</f>
        <v>#REF!</v>
      </c>
      <c r="I52" s="50"/>
      <c r="J52" s="45"/>
      <c r="K52" s="50"/>
      <c r="L52" s="45"/>
      <c r="M52" s="50"/>
      <c r="N52" s="50"/>
      <c r="O52" s="50"/>
      <c r="P52" s="45"/>
      <c r="Q52" s="45"/>
      <c r="R52" s="45"/>
    </row>
    <row r="53" customFormat="false" ht="13.8" hidden="false" customHeight="false" outlineLevel="0" collapsed="false">
      <c r="A53" s="61"/>
      <c r="B53" s="63" t="s">
        <v>78</v>
      </c>
      <c r="C53" s="40" t="e">
        <f aca="false">(D53/$D$56)*100</f>
        <v>#REF!</v>
      </c>
      <c r="D53" s="49" t="e">
        <f aca="false">#REF!</f>
        <v>#REF!</v>
      </c>
      <c r="E53" s="52"/>
      <c r="F53" s="52"/>
      <c r="G53" s="50" t="n">
        <v>0.1</v>
      </c>
      <c r="H53" s="45" t="e">
        <f aca="false">D53*G53</f>
        <v>#REF!</v>
      </c>
      <c r="I53" s="50"/>
      <c r="J53" s="45"/>
      <c r="K53" s="50"/>
      <c r="L53" s="45"/>
      <c r="M53" s="50"/>
      <c r="N53" s="50"/>
      <c r="O53" s="50" t="n">
        <v>0.9</v>
      </c>
      <c r="P53" s="45" t="e">
        <f aca="false">D53*O53</f>
        <v>#REF!</v>
      </c>
      <c r="Q53" s="45"/>
      <c r="R53" s="45"/>
    </row>
    <row r="54" customFormat="false" ht="13.8" hidden="false" customHeight="false" outlineLevel="0" collapsed="false">
      <c r="A54" s="61"/>
      <c r="B54" s="63" t="s">
        <v>79</v>
      </c>
      <c r="C54" s="40" t="e">
        <f aca="false">(D54/$D$56)*100</f>
        <v>#REF!</v>
      </c>
      <c r="D54" s="49" t="n">
        <f aca="false">Orçamento!F222</f>
        <v>0</v>
      </c>
      <c r="E54" s="52"/>
      <c r="F54" s="52"/>
      <c r="G54" s="50"/>
      <c r="H54" s="45"/>
      <c r="I54" s="50" t="n">
        <v>0.1</v>
      </c>
      <c r="J54" s="45" t="n">
        <f aca="false">D54*I54</f>
        <v>0</v>
      </c>
      <c r="K54" s="50" t="n">
        <v>0.2</v>
      </c>
      <c r="L54" s="45" t="n">
        <f aca="false">D54*K54</f>
        <v>0</v>
      </c>
      <c r="M54" s="50" t="n">
        <v>0.2</v>
      </c>
      <c r="N54" s="45" t="n">
        <f aca="false">D54*M54</f>
        <v>0</v>
      </c>
      <c r="O54" s="50"/>
      <c r="P54" s="45"/>
      <c r="Q54" s="50" t="n">
        <v>0.5</v>
      </c>
      <c r="R54" s="45" t="n">
        <f aca="false">D54*Q54</f>
        <v>0</v>
      </c>
    </row>
    <row r="55" customFormat="false" ht="15" hidden="false" customHeight="false" outlineLevel="0" collapsed="false">
      <c r="A55" s="61" t="s">
        <v>80</v>
      </c>
      <c r="B55" s="65"/>
      <c r="C55" s="40"/>
      <c r="D55" s="49"/>
      <c r="E55" s="52"/>
      <c r="F55" s="52"/>
      <c r="G55" s="50"/>
      <c r="H55" s="45"/>
      <c r="I55" s="50"/>
      <c r="J55" s="45"/>
      <c r="K55" s="50"/>
      <c r="L55" s="45"/>
      <c r="M55" s="50"/>
      <c r="N55" s="50"/>
      <c r="O55" s="50"/>
      <c r="P55" s="45"/>
      <c r="Q55" s="45"/>
      <c r="R55" s="45"/>
    </row>
    <row r="56" customFormat="false" ht="15" hidden="false" customHeight="false" outlineLevel="0" collapsed="false">
      <c r="A56" s="33" t="s">
        <v>81</v>
      </c>
      <c r="B56" s="33"/>
      <c r="C56" s="42" t="n">
        <v>1</v>
      </c>
      <c r="D56" s="66" t="e">
        <f aca="false">SUM(D14:D54)</f>
        <v>#REF!</v>
      </c>
      <c r="E56" s="50" t="e">
        <f aca="false">((F56*100)/$D$57)%</f>
        <v>#REF!</v>
      </c>
      <c r="F56" s="54" t="e">
        <f aca="false">SUM(F14:F54)</f>
        <v>#REF!</v>
      </c>
      <c r="G56" s="50" t="e">
        <f aca="false">((H56*100)/$D$56)%</f>
        <v>#REF!</v>
      </c>
      <c r="H56" s="67" t="e">
        <f aca="false">SUM(H14:H54)</f>
        <v>#REF!</v>
      </c>
      <c r="I56" s="50" t="e">
        <f aca="false">((J56*100)/D56)%</f>
        <v>#REF!</v>
      </c>
      <c r="J56" s="67" t="e">
        <f aca="false">SUM(J14:J54)</f>
        <v>#REF!</v>
      </c>
      <c r="K56" s="50" t="e">
        <f aca="false">((L56*100)/D56)%</f>
        <v>#REF!</v>
      </c>
      <c r="L56" s="67" t="e">
        <f aca="false">SUM(L14:L54)</f>
        <v>#REF!</v>
      </c>
      <c r="M56" s="50" t="e">
        <f aca="false">((N56*100)/$D$56)%</f>
        <v>#REF!</v>
      </c>
      <c r="N56" s="67" t="e">
        <f aca="false">SUM(N14:N54)</f>
        <v>#REF!</v>
      </c>
      <c r="O56" s="50" t="e">
        <f aca="false">((P56*100)/$D$56)%</f>
        <v>#REF!</v>
      </c>
      <c r="P56" s="67" t="e">
        <f aca="false">SUM(P14:P54)</f>
        <v>#REF!</v>
      </c>
      <c r="Q56" s="50" t="e">
        <f aca="false">((R56*100)/$D$56)%</f>
        <v>#REF!</v>
      </c>
      <c r="R56" s="67" t="e">
        <f aca="false">SUM(R14:R54)</f>
        <v>#REF!</v>
      </c>
      <c r="S56" s="64" t="e">
        <f aca="false">E56+G56+I56+K56+M56+O56+Q56</f>
        <v>#REF!</v>
      </c>
    </row>
    <row r="57" customFormat="false" ht="15" hidden="false" customHeight="false" outlineLevel="0" collapsed="false">
      <c r="A57" s="33" t="s">
        <v>82</v>
      </c>
      <c r="B57" s="33"/>
      <c r="C57" s="42" t="n">
        <v>1</v>
      </c>
      <c r="D57" s="66" t="e">
        <f aca="false">SUM(D14:D54)</f>
        <v>#REF!</v>
      </c>
      <c r="E57" s="68" t="e">
        <f aca="false">E56</f>
        <v>#REF!</v>
      </c>
      <c r="F57" s="54" t="e">
        <f aca="false">F56</f>
        <v>#REF!</v>
      </c>
      <c r="G57" s="68" t="e">
        <f aca="false">G56+E56</f>
        <v>#REF!</v>
      </c>
      <c r="H57" s="69" t="e">
        <f aca="false">F57+H56</f>
        <v>#REF!</v>
      </c>
      <c r="I57" s="68" t="e">
        <f aca="false">G57+I56</f>
        <v>#REF!</v>
      </c>
      <c r="J57" s="69" t="e">
        <f aca="false">H57+J56</f>
        <v>#REF!</v>
      </c>
      <c r="K57" s="68" t="e">
        <f aca="false">I57+K56</f>
        <v>#REF!</v>
      </c>
      <c r="L57" s="69" t="e">
        <f aca="false">J57+L56</f>
        <v>#REF!</v>
      </c>
      <c r="M57" s="68" t="e">
        <f aca="false">K57+M56</f>
        <v>#REF!</v>
      </c>
      <c r="N57" s="69" t="e">
        <f aca="false">L57+N56</f>
        <v>#REF!</v>
      </c>
      <c r="O57" s="68" t="e">
        <f aca="false">M57+O56</f>
        <v>#REF!</v>
      </c>
      <c r="P57" s="69" t="e">
        <f aca="false">N57+P56</f>
        <v>#REF!</v>
      </c>
      <c r="Q57" s="68" t="e">
        <f aca="false">O57+Q56</f>
        <v>#REF!</v>
      </c>
      <c r="R57" s="69" t="e">
        <f aca="false">P57+R56</f>
        <v>#REF!</v>
      </c>
      <c r="S57" s="64"/>
    </row>
    <row r="58" customFormat="false" ht="15" hidden="false" customHeight="false" outlineLevel="0" collapsed="false">
      <c r="A58" s="70"/>
      <c r="B58" s="71"/>
      <c r="C58" s="70"/>
      <c r="D58" s="70"/>
      <c r="E58" s="72"/>
      <c r="F58" s="72"/>
      <c r="G58" s="72"/>
      <c r="H58" s="72"/>
      <c r="I58" s="72"/>
      <c r="J58" s="72"/>
      <c r="K58" s="72"/>
      <c r="L58" s="70"/>
      <c r="M58" s="70"/>
      <c r="N58" s="70"/>
      <c r="O58" s="70"/>
      <c r="P58" s="70"/>
      <c r="Q58" s="70"/>
      <c r="R58" s="70"/>
    </row>
    <row r="59" customFormat="false" ht="15" hidden="false" customHeight="false" outlineLevel="0" collapsed="false">
      <c r="A59" s="70"/>
      <c r="B59" s="71"/>
      <c r="C59" s="70"/>
      <c r="D59" s="70"/>
      <c r="E59" s="72"/>
      <c r="F59" s="72"/>
      <c r="G59" s="72"/>
      <c r="H59" s="70"/>
      <c r="I59" s="70"/>
      <c r="J59" s="70"/>
      <c r="K59" s="73"/>
      <c r="L59" s="74"/>
      <c r="M59" s="70"/>
      <c r="N59" s="70"/>
      <c r="O59" s="70"/>
      <c r="P59" s="70"/>
      <c r="Q59" s="70"/>
      <c r="R59" s="70"/>
    </row>
    <row r="60" customFormat="false" ht="15" hidden="false" customHeight="true" outlineLevel="0" collapsed="false">
      <c r="A60" s="75" t="s">
        <v>83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</row>
    <row r="61" customFormat="false" ht="15" hidden="false" customHeight="false" outlineLevel="0" collapsed="false">
      <c r="A61" s="70"/>
      <c r="B61" s="71"/>
      <c r="C61" s="76"/>
      <c r="D61" s="70"/>
      <c r="E61" s="70"/>
      <c r="F61" s="76"/>
      <c r="G61" s="76"/>
      <c r="H61" s="76"/>
      <c r="I61" s="70"/>
      <c r="J61" s="70"/>
      <c r="K61" s="70"/>
      <c r="L61" s="70"/>
      <c r="M61" s="70"/>
      <c r="N61" s="70"/>
      <c r="O61" s="70"/>
      <c r="P61" s="70"/>
      <c r="Q61" s="70"/>
      <c r="R61" s="70"/>
    </row>
    <row r="62" customFormat="false" ht="15" hidden="false" customHeight="false" outlineLevel="0" collapsed="false">
      <c r="A62" s="70"/>
      <c r="B62" s="77"/>
      <c r="C62" s="78"/>
      <c r="D62" s="78" t="s">
        <v>84</v>
      </c>
      <c r="E62" s="79"/>
      <c r="F62" s="79"/>
      <c r="G62" s="78"/>
      <c r="H62" s="79"/>
      <c r="I62" s="78"/>
      <c r="J62" s="78" t="s">
        <v>84</v>
      </c>
      <c r="M62" s="78"/>
      <c r="N62" s="78"/>
      <c r="O62" s="78"/>
      <c r="P62" s="78"/>
      <c r="Q62" s="78"/>
      <c r="R62" s="78"/>
    </row>
    <row r="63" customFormat="false" ht="15" hidden="false" customHeight="false" outlineLevel="0" collapsed="false">
      <c r="A63" s="70"/>
      <c r="B63" s="80"/>
      <c r="C63" s="79" t="s">
        <v>85</v>
      </c>
      <c r="D63" s="79"/>
      <c r="E63" s="79"/>
      <c r="F63" s="79"/>
      <c r="G63" s="79"/>
      <c r="H63" s="79"/>
      <c r="I63" s="79" t="s">
        <v>86</v>
      </c>
      <c r="J63" s="79"/>
      <c r="M63" s="79"/>
      <c r="N63" s="79"/>
      <c r="O63" s="79"/>
      <c r="P63" s="79"/>
      <c r="Q63" s="79"/>
      <c r="R63" s="79"/>
    </row>
    <row r="64" customFormat="false" ht="15" hidden="false" customHeight="false" outlineLevel="0" collapsed="false">
      <c r="A64" s="70"/>
      <c r="B64" s="80"/>
      <c r="C64" s="79"/>
      <c r="D64" s="79"/>
      <c r="E64" s="70"/>
      <c r="F64" s="70"/>
      <c r="G64" s="79"/>
      <c r="H64" s="70"/>
      <c r="I64" s="79"/>
      <c r="J64" s="79"/>
      <c r="M64" s="79"/>
      <c r="N64" s="79"/>
      <c r="O64" s="79"/>
      <c r="P64" s="79"/>
      <c r="Q64" s="79"/>
      <c r="R64" s="79"/>
    </row>
    <row r="67" customFormat="false" ht="13.8" hidden="false" customHeight="false" outlineLevel="0" collapsed="false">
      <c r="B67" s="77"/>
      <c r="C67" s="78"/>
      <c r="D67" s="78" t="s">
        <v>84</v>
      </c>
      <c r="E67" s="79"/>
      <c r="F67" s="79"/>
      <c r="G67" s="78"/>
      <c r="H67" s="79"/>
      <c r="I67" s="78"/>
      <c r="J67" s="78" t="s">
        <v>84</v>
      </c>
      <c r="N67" s="23"/>
      <c r="O67" s="23" t="s">
        <v>87</v>
      </c>
      <c r="P67" s="23"/>
    </row>
    <row r="68" customFormat="false" ht="13.8" hidden="false" customHeight="false" outlineLevel="0" collapsed="false">
      <c r="B68" s="80"/>
      <c r="C68" s="79"/>
      <c r="D68" s="79" t="s">
        <v>88</v>
      </c>
      <c r="E68" s="79"/>
      <c r="F68" s="79"/>
      <c r="G68" s="79"/>
      <c r="H68" s="79"/>
      <c r="I68" s="79"/>
      <c r="J68" s="79" t="s">
        <v>89</v>
      </c>
      <c r="O68" s="81" t="s">
        <v>90</v>
      </c>
      <c r="P68" s="23"/>
    </row>
    <row r="69" customFormat="false" ht="13.8" hidden="false" customHeight="false" outlineLevel="0" collapsed="false">
      <c r="B69" s="80"/>
      <c r="C69" s="79"/>
      <c r="D69" s="79" t="s">
        <v>28</v>
      </c>
      <c r="E69" s="70"/>
      <c r="F69" s="70"/>
      <c r="G69" s="79"/>
      <c r="H69" s="70"/>
      <c r="I69" s="79"/>
      <c r="J69" s="79" t="s">
        <v>91</v>
      </c>
      <c r="N69" s="81"/>
      <c r="O69" s="81" t="s">
        <v>92</v>
      </c>
      <c r="P69" s="81"/>
    </row>
    <row r="71" customFormat="false" ht="15" hidden="false" customHeight="false" outlineLevel="0" collapsed="false">
      <c r="F71" s="82"/>
    </row>
  </sheetData>
  <mergeCells count="22">
    <mergeCell ref="A1:P6"/>
    <mergeCell ref="A7:P7"/>
    <mergeCell ref="A8:P8"/>
    <mergeCell ref="A9:P9"/>
    <mergeCell ref="A10:P10"/>
    <mergeCell ref="A11:P11"/>
    <mergeCell ref="A12:B12"/>
    <mergeCell ref="A13:P13"/>
    <mergeCell ref="A15:B15"/>
    <mergeCell ref="A16:B16"/>
    <mergeCell ref="A17:B17"/>
    <mergeCell ref="A18:B18"/>
    <mergeCell ref="A19:B19"/>
    <mergeCell ref="A20:B20"/>
    <mergeCell ref="A21:B21"/>
    <mergeCell ref="A22:B22"/>
    <mergeCell ref="A24:B24"/>
    <mergeCell ref="A25:B25"/>
    <mergeCell ref="A26:B26"/>
    <mergeCell ref="A56:B56"/>
    <mergeCell ref="A57:B57"/>
    <mergeCell ref="A60:P60"/>
  </mergeCells>
  <printOptions headings="false" gridLines="false" gridLinesSet="true" horizontalCentered="true" verticalCentered="false"/>
  <pageMargins left="0.39375" right="0.196527777777778" top="0.196527777777778" bottom="0.39375" header="0.511805555555555" footer="0.511805555555555"/>
  <pageSetup paperSize="9" scale="6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" min="1" style="0" width="8.71"/>
    <col collapsed="false" customWidth="true" hidden="false" outlineLevel="0" max="3" min="3" style="0" width="45.98"/>
    <col collapsed="false" customWidth="true" hidden="false" outlineLevel="0" max="1025" min="4" style="0" width="8.71"/>
  </cols>
  <sheetData>
    <row r="1" customFormat="false" ht="15" hidden="false" customHeight="false" outlineLevel="0" collapsed="false">
      <c r="A1" s="83"/>
      <c r="B1" s="84"/>
      <c r="C1" s="85"/>
      <c r="D1" s="86"/>
      <c r="E1" s="87"/>
      <c r="F1" s="86"/>
      <c r="G1" s="88"/>
      <c r="H1" s="86"/>
      <c r="I1" s="86"/>
      <c r="J1" s="88"/>
    </row>
    <row r="2" customFormat="false" ht="15" hidden="false" customHeight="false" outlineLevel="0" collapsed="false">
      <c r="C2" s="89"/>
      <c r="D2" s="86"/>
      <c r="E2" s="87"/>
      <c r="F2" s="86"/>
      <c r="G2" s="88"/>
      <c r="H2" s="86"/>
      <c r="I2" s="86"/>
      <c r="J2" s="88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LY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>
    <row r="1" customFormat="false" ht="162" hidden="false" customHeight="false" outlineLevel="0" collapsed="false">
      <c r="A1" s="90" t="s">
        <v>93</v>
      </c>
      <c r="B1" s="91" t="s">
        <v>94</v>
      </c>
      <c r="C1" s="92" t="s">
        <v>95</v>
      </c>
      <c r="D1" s="93" t="s">
        <v>96</v>
      </c>
      <c r="E1" s="94" t="n">
        <v>1</v>
      </c>
      <c r="F1" s="94" t="n">
        <v>258.52</v>
      </c>
      <c r="G1" s="94" t="n">
        <v>323.05</v>
      </c>
      <c r="H1" s="94" t="n">
        <f aca="false">G1*0.75</f>
        <v>242.2875</v>
      </c>
      <c r="I1" s="94" t="n">
        <f aca="false">G1-H1</f>
        <v>80.7625</v>
      </c>
      <c r="J1" s="94" t="n">
        <f aca="false">G1*E1</f>
        <v>323.05</v>
      </c>
      <c r="K1" s="95" t="n">
        <f aca="false">(F1*24.96/100)+F1</f>
        <v>323.046592</v>
      </c>
      <c r="L1" s="96" t="s">
        <v>93</v>
      </c>
      <c r="M1" s="97" t="s">
        <v>94</v>
      </c>
      <c r="N1" s="98" t="s">
        <v>95</v>
      </c>
      <c r="O1" s="99" t="s">
        <v>96</v>
      </c>
      <c r="P1" s="94" t="n">
        <v>1</v>
      </c>
      <c r="Q1" s="94" t="n">
        <v>258.52</v>
      </c>
      <c r="R1" s="94" t="n">
        <v>323.05</v>
      </c>
      <c r="S1" s="94" t="n">
        <f aca="false">R1*0.75</f>
        <v>242.2875</v>
      </c>
      <c r="T1" s="94" t="n">
        <f aca="false">R1-S1</f>
        <v>80.7625</v>
      </c>
      <c r="U1" s="94" t="n">
        <f aca="false">R1*P1</f>
        <v>323.05</v>
      </c>
      <c r="V1" s="95" t="n">
        <f aca="false">(Q1*24.96/100)+Q1</f>
        <v>323.046592</v>
      </c>
      <c r="W1" s="96" t="s">
        <v>93</v>
      </c>
      <c r="X1" s="97" t="s">
        <v>94</v>
      </c>
      <c r="Y1" s="98" t="s">
        <v>95</v>
      </c>
      <c r="Z1" s="99" t="s">
        <v>96</v>
      </c>
      <c r="AA1" s="94" t="n">
        <v>1</v>
      </c>
      <c r="AB1" s="94" t="n">
        <v>258.52</v>
      </c>
      <c r="AC1" s="94" t="n">
        <v>323.05</v>
      </c>
      <c r="AD1" s="94" t="n">
        <f aca="false">AC1*0.75</f>
        <v>242.2875</v>
      </c>
      <c r="AE1" s="94" t="n">
        <f aca="false">AC1-AD1</f>
        <v>80.7625</v>
      </c>
      <c r="AF1" s="94" t="n">
        <f aca="false">AC1*AA1</f>
        <v>323.05</v>
      </c>
      <c r="AG1" s="95" t="n">
        <f aca="false">(AB1*24.96/100)+AB1</f>
        <v>323.046592</v>
      </c>
      <c r="AH1" s="96" t="s">
        <v>93</v>
      </c>
      <c r="AI1" s="97" t="s">
        <v>94</v>
      </c>
      <c r="AJ1" s="98" t="s">
        <v>95</v>
      </c>
      <c r="AK1" s="99" t="s">
        <v>96</v>
      </c>
      <c r="AL1" s="94" t="n">
        <v>1</v>
      </c>
      <c r="AM1" s="94" t="n">
        <v>258.52</v>
      </c>
      <c r="AN1" s="94" t="n">
        <v>323.05</v>
      </c>
      <c r="AO1" s="94" t="n">
        <f aca="false">AN1*0.75</f>
        <v>242.2875</v>
      </c>
      <c r="AP1" s="94" t="n">
        <f aca="false">AN1-AO1</f>
        <v>80.7625</v>
      </c>
      <c r="AQ1" s="94" t="n">
        <f aca="false">AN1*AL1</f>
        <v>323.05</v>
      </c>
      <c r="AR1" s="95" t="n">
        <f aca="false">(AM1*24.96/100)+AM1</f>
        <v>323.046592</v>
      </c>
      <c r="AS1" s="96" t="s">
        <v>93</v>
      </c>
      <c r="AT1" s="97" t="s">
        <v>94</v>
      </c>
      <c r="AU1" s="98" t="s">
        <v>95</v>
      </c>
      <c r="AV1" s="99" t="s">
        <v>96</v>
      </c>
      <c r="AW1" s="94" t="n">
        <v>1</v>
      </c>
      <c r="AX1" s="94" t="n">
        <v>258.52</v>
      </c>
      <c r="AY1" s="94" t="n">
        <v>323.05</v>
      </c>
      <c r="AZ1" s="94" t="n">
        <f aca="false">AY1*0.75</f>
        <v>242.2875</v>
      </c>
      <c r="BA1" s="94" t="n">
        <f aca="false">AY1-AZ1</f>
        <v>80.7625</v>
      </c>
      <c r="BB1" s="94" t="n">
        <f aca="false">AY1*AW1</f>
        <v>323.05</v>
      </c>
      <c r="BC1" s="95" t="n">
        <f aca="false">(AX1*24.96/100)+AX1</f>
        <v>323.046592</v>
      </c>
      <c r="BD1" s="96" t="s">
        <v>93</v>
      </c>
      <c r="BE1" s="97" t="s">
        <v>94</v>
      </c>
      <c r="BF1" s="98" t="s">
        <v>95</v>
      </c>
      <c r="BG1" s="99" t="s">
        <v>96</v>
      </c>
      <c r="BH1" s="94" t="n">
        <v>1</v>
      </c>
      <c r="BI1" s="94" t="n">
        <v>258.52</v>
      </c>
      <c r="BJ1" s="94" t="n">
        <v>323.05</v>
      </c>
      <c r="BK1" s="94" t="n">
        <f aca="false">BJ1*0.75</f>
        <v>242.2875</v>
      </c>
      <c r="BL1" s="94" t="n">
        <f aca="false">BJ1-BK1</f>
        <v>80.7625</v>
      </c>
      <c r="BM1" s="94" t="n">
        <f aca="false">BJ1*BH1</f>
        <v>323.05</v>
      </c>
      <c r="BN1" s="95" t="n">
        <f aca="false">(BI1*24.96/100)+BI1</f>
        <v>323.046592</v>
      </c>
      <c r="BO1" s="96" t="s">
        <v>93</v>
      </c>
      <c r="BP1" s="97" t="s">
        <v>94</v>
      </c>
      <c r="BQ1" s="98" t="s">
        <v>95</v>
      </c>
      <c r="BR1" s="99" t="s">
        <v>96</v>
      </c>
      <c r="BS1" s="94" t="n">
        <v>1</v>
      </c>
      <c r="BT1" s="94" t="n">
        <v>258.52</v>
      </c>
      <c r="BU1" s="94" t="n">
        <v>323.05</v>
      </c>
      <c r="BV1" s="94" t="n">
        <f aca="false">BU1*0.75</f>
        <v>242.2875</v>
      </c>
      <c r="BW1" s="94" t="n">
        <f aca="false">BU1-BV1</f>
        <v>80.7625</v>
      </c>
      <c r="BX1" s="94" t="n">
        <f aca="false">BU1*BS1</f>
        <v>323.05</v>
      </c>
      <c r="BY1" s="95" t="n">
        <f aca="false">(BT1*24.96/100)+BT1</f>
        <v>323.046592</v>
      </c>
      <c r="BZ1" s="96" t="s">
        <v>93</v>
      </c>
      <c r="CA1" s="97" t="s">
        <v>94</v>
      </c>
      <c r="CB1" s="98" t="s">
        <v>95</v>
      </c>
      <c r="CC1" s="99" t="s">
        <v>96</v>
      </c>
      <c r="CD1" s="94" t="n">
        <v>1</v>
      </c>
      <c r="CE1" s="94" t="n">
        <v>258.52</v>
      </c>
      <c r="CF1" s="94" t="n">
        <v>323.05</v>
      </c>
      <c r="CG1" s="94" t="n">
        <f aca="false">CF1*0.75</f>
        <v>242.2875</v>
      </c>
      <c r="CH1" s="94" t="n">
        <f aca="false">CF1-CG1</f>
        <v>80.7625</v>
      </c>
      <c r="CI1" s="94" t="n">
        <f aca="false">CF1*CD1</f>
        <v>323.05</v>
      </c>
      <c r="CJ1" s="95" t="n">
        <f aca="false">(CE1*24.96/100)+CE1</f>
        <v>323.046592</v>
      </c>
      <c r="CK1" s="96" t="s">
        <v>93</v>
      </c>
      <c r="CL1" s="97" t="s">
        <v>94</v>
      </c>
      <c r="CM1" s="98" t="s">
        <v>95</v>
      </c>
      <c r="CN1" s="99" t="s">
        <v>96</v>
      </c>
      <c r="CO1" s="94" t="n">
        <v>1</v>
      </c>
      <c r="CP1" s="94" t="n">
        <v>258.52</v>
      </c>
      <c r="CQ1" s="94" t="n">
        <v>323.05</v>
      </c>
      <c r="CR1" s="94" t="n">
        <f aca="false">CQ1*0.75</f>
        <v>242.2875</v>
      </c>
      <c r="CS1" s="94" t="n">
        <f aca="false">CQ1-CR1</f>
        <v>80.7625</v>
      </c>
      <c r="CT1" s="94" t="n">
        <f aca="false">CQ1*CO1</f>
        <v>323.05</v>
      </c>
      <c r="CU1" s="95" t="n">
        <f aca="false">(CP1*24.96/100)+CP1</f>
        <v>323.046592</v>
      </c>
      <c r="CV1" s="96" t="s">
        <v>93</v>
      </c>
      <c r="CW1" s="97" t="s">
        <v>94</v>
      </c>
      <c r="CX1" s="98" t="s">
        <v>95</v>
      </c>
      <c r="CY1" s="99" t="s">
        <v>96</v>
      </c>
      <c r="CZ1" s="94" t="n">
        <v>1</v>
      </c>
      <c r="DA1" s="94" t="n">
        <v>258.52</v>
      </c>
      <c r="DB1" s="94" t="n">
        <v>323.05</v>
      </c>
      <c r="DC1" s="94" t="n">
        <f aca="false">DB1*0.75</f>
        <v>242.2875</v>
      </c>
      <c r="DD1" s="94" t="n">
        <f aca="false">DB1-DC1</f>
        <v>80.7625</v>
      </c>
      <c r="DE1" s="94" t="n">
        <f aca="false">DB1*CZ1</f>
        <v>323.05</v>
      </c>
      <c r="DF1" s="95" t="n">
        <f aca="false">(DA1*24.96/100)+DA1</f>
        <v>323.046592</v>
      </c>
      <c r="DG1" s="96" t="s">
        <v>93</v>
      </c>
      <c r="DH1" s="97" t="s">
        <v>94</v>
      </c>
      <c r="DI1" s="98" t="s">
        <v>95</v>
      </c>
      <c r="DJ1" s="99" t="s">
        <v>96</v>
      </c>
      <c r="DK1" s="94" t="n">
        <v>1</v>
      </c>
      <c r="DL1" s="94" t="n">
        <v>258.52</v>
      </c>
      <c r="DM1" s="94" t="n">
        <v>323.05</v>
      </c>
      <c r="DN1" s="94" t="n">
        <f aca="false">DM1*0.75</f>
        <v>242.2875</v>
      </c>
      <c r="DO1" s="94" t="n">
        <f aca="false">DM1-DN1</f>
        <v>80.7625</v>
      </c>
      <c r="DP1" s="94" t="n">
        <f aca="false">DM1*DK1</f>
        <v>323.05</v>
      </c>
      <c r="DQ1" s="95" t="n">
        <f aca="false">(DL1*24.96/100)+DL1</f>
        <v>323.046592</v>
      </c>
      <c r="DR1" s="96" t="s">
        <v>93</v>
      </c>
      <c r="DS1" s="97" t="s">
        <v>94</v>
      </c>
      <c r="DT1" s="98" t="s">
        <v>95</v>
      </c>
      <c r="DU1" s="99" t="s">
        <v>96</v>
      </c>
      <c r="DV1" s="94" t="n">
        <v>1</v>
      </c>
      <c r="DW1" s="94" t="n">
        <v>258.52</v>
      </c>
      <c r="DX1" s="94" t="n">
        <v>323.05</v>
      </c>
      <c r="DY1" s="94" t="n">
        <f aca="false">DX1*0.75</f>
        <v>242.2875</v>
      </c>
      <c r="DZ1" s="94" t="n">
        <f aca="false">DX1-DY1</f>
        <v>80.7625</v>
      </c>
      <c r="EA1" s="94" t="n">
        <f aca="false">DX1*DV1</f>
        <v>323.05</v>
      </c>
      <c r="EB1" s="95" t="n">
        <f aca="false">(DW1*24.96/100)+DW1</f>
        <v>323.046592</v>
      </c>
      <c r="EC1" s="96" t="s">
        <v>93</v>
      </c>
      <c r="ED1" s="97" t="s">
        <v>94</v>
      </c>
      <c r="EE1" s="98" t="s">
        <v>95</v>
      </c>
      <c r="EF1" s="99" t="s">
        <v>96</v>
      </c>
      <c r="EG1" s="94" t="n">
        <v>1</v>
      </c>
      <c r="EH1" s="94" t="n">
        <v>258.52</v>
      </c>
      <c r="EI1" s="94" t="n">
        <v>323.05</v>
      </c>
      <c r="EJ1" s="94" t="n">
        <f aca="false">EI1*0.75</f>
        <v>242.2875</v>
      </c>
      <c r="EK1" s="94" t="n">
        <f aca="false">EI1-EJ1</f>
        <v>80.7625</v>
      </c>
      <c r="EL1" s="94" t="n">
        <f aca="false">EI1*EG1</f>
        <v>323.05</v>
      </c>
      <c r="EM1" s="95" t="n">
        <f aca="false">(EH1*24.96/100)+EH1</f>
        <v>323.046592</v>
      </c>
      <c r="EN1" s="96" t="s">
        <v>93</v>
      </c>
      <c r="EO1" s="97" t="s">
        <v>94</v>
      </c>
      <c r="EP1" s="98" t="s">
        <v>95</v>
      </c>
      <c r="EQ1" s="99" t="s">
        <v>96</v>
      </c>
      <c r="ER1" s="94" t="n">
        <v>1</v>
      </c>
      <c r="ES1" s="94" t="n">
        <v>258.52</v>
      </c>
      <c r="ET1" s="94" t="n">
        <v>323.05</v>
      </c>
      <c r="EU1" s="94" t="n">
        <f aca="false">ET1*0.75</f>
        <v>242.2875</v>
      </c>
      <c r="EV1" s="94" t="n">
        <f aca="false">ET1-EU1</f>
        <v>80.7625</v>
      </c>
      <c r="EW1" s="94" t="n">
        <f aca="false">ET1*ER1</f>
        <v>323.05</v>
      </c>
      <c r="EX1" s="95" t="n">
        <f aca="false">(ES1*24.96/100)+ES1</f>
        <v>323.046592</v>
      </c>
      <c r="EY1" s="96" t="s">
        <v>93</v>
      </c>
      <c r="EZ1" s="97" t="s">
        <v>94</v>
      </c>
      <c r="FA1" s="98" t="s">
        <v>95</v>
      </c>
      <c r="FB1" s="99" t="s">
        <v>96</v>
      </c>
      <c r="FC1" s="94" t="n">
        <v>1</v>
      </c>
      <c r="FD1" s="94" t="n">
        <v>258.52</v>
      </c>
      <c r="FE1" s="94" t="n">
        <v>323.05</v>
      </c>
      <c r="FF1" s="94" t="n">
        <f aca="false">FE1*0.75</f>
        <v>242.2875</v>
      </c>
      <c r="FG1" s="94" t="n">
        <f aca="false">FE1-FF1</f>
        <v>80.7625</v>
      </c>
      <c r="FH1" s="94" t="n">
        <f aca="false">FE1*FC1</f>
        <v>323.05</v>
      </c>
      <c r="FI1" s="95" t="n">
        <f aca="false">(FD1*24.96/100)+FD1</f>
        <v>323.046592</v>
      </c>
      <c r="FJ1" s="96" t="s">
        <v>93</v>
      </c>
      <c r="FK1" s="97" t="s">
        <v>94</v>
      </c>
      <c r="FL1" s="98" t="s">
        <v>95</v>
      </c>
      <c r="FM1" s="99" t="s">
        <v>96</v>
      </c>
      <c r="FN1" s="94" t="n">
        <v>1</v>
      </c>
      <c r="FO1" s="94" t="n">
        <v>258.52</v>
      </c>
      <c r="FP1" s="94" t="n">
        <v>323.05</v>
      </c>
      <c r="FQ1" s="94" t="n">
        <f aca="false">FP1*0.75</f>
        <v>242.2875</v>
      </c>
      <c r="FR1" s="94" t="n">
        <f aca="false">FP1-FQ1</f>
        <v>80.7625</v>
      </c>
      <c r="FS1" s="94" t="n">
        <f aca="false">FP1*FN1</f>
        <v>323.05</v>
      </c>
      <c r="FT1" s="95" t="n">
        <f aca="false">(FO1*24.96/100)+FO1</f>
        <v>323.046592</v>
      </c>
      <c r="FU1" s="96" t="s">
        <v>93</v>
      </c>
      <c r="FV1" s="97" t="s">
        <v>94</v>
      </c>
      <c r="FW1" s="98" t="s">
        <v>95</v>
      </c>
      <c r="FX1" s="99" t="s">
        <v>96</v>
      </c>
      <c r="FY1" s="94" t="n">
        <v>1</v>
      </c>
      <c r="FZ1" s="94" t="n">
        <v>258.52</v>
      </c>
      <c r="GA1" s="94" t="n">
        <v>323.05</v>
      </c>
      <c r="GB1" s="94" t="n">
        <f aca="false">GA1*0.75</f>
        <v>242.2875</v>
      </c>
      <c r="GC1" s="94" t="n">
        <f aca="false">GA1-GB1</f>
        <v>80.7625</v>
      </c>
      <c r="GD1" s="94" t="n">
        <f aca="false">GA1*FY1</f>
        <v>323.05</v>
      </c>
      <c r="GE1" s="95" t="n">
        <f aca="false">(FZ1*24.96/100)+FZ1</f>
        <v>323.046592</v>
      </c>
      <c r="GF1" s="96" t="s">
        <v>93</v>
      </c>
      <c r="GG1" s="97" t="s">
        <v>94</v>
      </c>
      <c r="GH1" s="98" t="s">
        <v>95</v>
      </c>
      <c r="GI1" s="99" t="s">
        <v>96</v>
      </c>
      <c r="GJ1" s="94" t="n">
        <v>1</v>
      </c>
      <c r="GK1" s="94" t="n">
        <v>258.52</v>
      </c>
      <c r="GL1" s="94" t="n">
        <v>323.05</v>
      </c>
      <c r="GM1" s="94" t="n">
        <f aca="false">GL1*0.75</f>
        <v>242.2875</v>
      </c>
      <c r="GN1" s="94" t="n">
        <f aca="false">GL1-GM1</f>
        <v>80.7625</v>
      </c>
      <c r="GO1" s="94" t="n">
        <f aca="false">GL1*GJ1</f>
        <v>323.05</v>
      </c>
      <c r="GP1" s="95" t="n">
        <f aca="false">(GK1*24.96/100)+GK1</f>
        <v>323.046592</v>
      </c>
      <c r="GQ1" s="96" t="s">
        <v>93</v>
      </c>
      <c r="GR1" s="97" t="s">
        <v>94</v>
      </c>
      <c r="GS1" s="98" t="s">
        <v>95</v>
      </c>
      <c r="GT1" s="99" t="s">
        <v>96</v>
      </c>
      <c r="GU1" s="94" t="n">
        <v>1</v>
      </c>
      <c r="GV1" s="94" t="n">
        <v>258.52</v>
      </c>
      <c r="GW1" s="94" t="n">
        <v>323.05</v>
      </c>
      <c r="GX1" s="94" t="n">
        <f aca="false">GW1*0.75</f>
        <v>242.2875</v>
      </c>
      <c r="GY1" s="94" t="n">
        <f aca="false">GW1-GX1</f>
        <v>80.7625</v>
      </c>
      <c r="GZ1" s="94" t="n">
        <f aca="false">GW1*GU1</f>
        <v>323.05</v>
      </c>
      <c r="HA1" s="95" t="n">
        <f aca="false">(GV1*24.96/100)+GV1</f>
        <v>323.046592</v>
      </c>
      <c r="HB1" s="96" t="s">
        <v>93</v>
      </c>
      <c r="HC1" s="97" t="s">
        <v>94</v>
      </c>
      <c r="HD1" s="98" t="s">
        <v>95</v>
      </c>
      <c r="HE1" s="99" t="s">
        <v>96</v>
      </c>
      <c r="HF1" s="94" t="n">
        <v>1</v>
      </c>
      <c r="HG1" s="94" t="n">
        <v>258.52</v>
      </c>
      <c r="HH1" s="94" t="n">
        <v>323.05</v>
      </c>
      <c r="HI1" s="94" t="n">
        <f aca="false">HH1*0.75</f>
        <v>242.2875</v>
      </c>
      <c r="HJ1" s="94" t="n">
        <f aca="false">HH1-HI1</f>
        <v>80.7625</v>
      </c>
      <c r="HK1" s="94" t="n">
        <f aca="false">HH1*HF1</f>
        <v>323.05</v>
      </c>
      <c r="HL1" s="95" t="n">
        <f aca="false">(HG1*24.96/100)+HG1</f>
        <v>323.046592</v>
      </c>
      <c r="HM1" s="96" t="s">
        <v>93</v>
      </c>
      <c r="HN1" s="97" t="s">
        <v>94</v>
      </c>
      <c r="HO1" s="98" t="s">
        <v>95</v>
      </c>
      <c r="HP1" s="99" t="s">
        <v>96</v>
      </c>
      <c r="HQ1" s="94" t="n">
        <v>1</v>
      </c>
      <c r="HR1" s="94" t="n">
        <v>258.52</v>
      </c>
      <c r="HS1" s="94" t="n">
        <v>323.05</v>
      </c>
      <c r="HT1" s="94" t="n">
        <f aca="false">HS1*0.75</f>
        <v>242.2875</v>
      </c>
      <c r="HU1" s="94" t="n">
        <f aca="false">HS1-HT1</f>
        <v>80.7625</v>
      </c>
      <c r="HV1" s="94" t="n">
        <f aca="false">HS1*HQ1</f>
        <v>323.05</v>
      </c>
      <c r="HW1" s="95" t="n">
        <f aca="false">(HR1*24.96/100)+HR1</f>
        <v>323.046592</v>
      </c>
      <c r="HX1" s="96" t="s">
        <v>93</v>
      </c>
      <c r="HY1" s="97" t="s">
        <v>94</v>
      </c>
      <c r="HZ1" s="98" t="s">
        <v>95</v>
      </c>
      <c r="IA1" s="99" t="s">
        <v>96</v>
      </c>
      <c r="IB1" s="94" t="n">
        <v>1</v>
      </c>
      <c r="IC1" s="94" t="n">
        <v>258.52</v>
      </c>
      <c r="ID1" s="94" t="n">
        <v>323.05</v>
      </c>
      <c r="IE1" s="94" t="n">
        <f aca="false">ID1*0.75</f>
        <v>242.2875</v>
      </c>
      <c r="IF1" s="94" t="n">
        <f aca="false">ID1-IE1</f>
        <v>80.7625</v>
      </c>
      <c r="IG1" s="94" t="n">
        <f aca="false">ID1*IB1</f>
        <v>323.05</v>
      </c>
      <c r="IH1" s="95" t="n">
        <f aca="false">(IC1*24.96/100)+IC1</f>
        <v>323.046592</v>
      </c>
      <c r="II1" s="96" t="s">
        <v>93</v>
      </c>
      <c r="IJ1" s="97" t="s">
        <v>94</v>
      </c>
      <c r="IK1" s="98" t="s">
        <v>95</v>
      </c>
      <c r="IL1" s="99" t="s">
        <v>96</v>
      </c>
      <c r="IM1" s="94" t="n">
        <v>1</v>
      </c>
      <c r="IN1" s="94" t="n">
        <v>258.52</v>
      </c>
      <c r="IO1" s="94" t="n">
        <v>323.05</v>
      </c>
      <c r="IP1" s="94" t="n">
        <f aca="false">IO1*0.75</f>
        <v>242.2875</v>
      </c>
      <c r="IQ1" s="94" t="n">
        <f aca="false">IO1-IP1</f>
        <v>80.7625</v>
      </c>
      <c r="IR1" s="94" t="n">
        <f aca="false">IO1*IM1</f>
        <v>323.05</v>
      </c>
      <c r="IS1" s="95" t="n">
        <f aca="false">(IN1*24.96/100)+IN1</f>
        <v>323.046592</v>
      </c>
      <c r="IT1" s="96" t="s">
        <v>93</v>
      </c>
      <c r="IU1" s="97" t="s">
        <v>94</v>
      </c>
      <c r="IV1" s="98" t="s">
        <v>95</v>
      </c>
      <c r="IW1" s="99" t="s">
        <v>96</v>
      </c>
      <c r="IX1" s="94" t="n">
        <v>1</v>
      </c>
      <c r="IY1" s="94" t="n">
        <v>258.52</v>
      </c>
      <c r="IZ1" s="94" t="n">
        <v>323.05</v>
      </c>
      <c r="JA1" s="94" t="n">
        <f aca="false">IZ1*0.75</f>
        <v>242.2875</v>
      </c>
      <c r="JB1" s="94" t="n">
        <f aca="false">IZ1-JA1</f>
        <v>80.7625</v>
      </c>
      <c r="JC1" s="94" t="n">
        <f aca="false">IZ1*IX1</f>
        <v>323.05</v>
      </c>
      <c r="JD1" s="95" t="n">
        <f aca="false">(IY1*24.96/100)+IY1</f>
        <v>323.046592</v>
      </c>
      <c r="JE1" s="96" t="s">
        <v>93</v>
      </c>
      <c r="JF1" s="97" t="s">
        <v>94</v>
      </c>
      <c r="JG1" s="98" t="s">
        <v>95</v>
      </c>
      <c r="JH1" s="99" t="s">
        <v>96</v>
      </c>
      <c r="JI1" s="94" t="n">
        <v>1</v>
      </c>
      <c r="JJ1" s="94" t="n">
        <v>258.52</v>
      </c>
      <c r="JK1" s="94" t="n">
        <v>323.05</v>
      </c>
      <c r="JL1" s="94" t="n">
        <f aca="false">JK1*0.75</f>
        <v>242.2875</v>
      </c>
      <c r="JM1" s="94" t="n">
        <f aca="false">JK1-JL1</f>
        <v>80.7625</v>
      </c>
      <c r="JN1" s="94" t="n">
        <f aca="false">JK1*JI1</f>
        <v>323.05</v>
      </c>
      <c r="JO1" s="95" t="n">
        <f aca="false">(JJ1*24.96/100)+JJ1</f>
        <v>323.046592</v>
      </c>
      <c r="JP1" s="96" t="s">
        <v>93</v>
      </c>
      <c r="JQ1" s="97" t="s">
        <v>94</v>
      </c>
      <c r="JR1" s="98" t="s">
        <v>95</v>
      </c>
      <c r="JS1" s="99" t="s">
        <v>96</v>
      </c>
      <c r="JT1" s="94" t="n">
        <v>1</v>
      </c>
      <c r="JU1" s="94" t="n">
        <v>258.52</v>
      </c>
      <c r="JV1" s="94" t="n">
        <v>323.05</v>
      </c>
      <c r="JW1" s="94" t="n">
        <f aca="false">JV1*0.75</f>
        <v>242.2875</v>
      </c>
      <c r="JX1" s="94" t="n">
        <f aca="false">JV1-JW1</f>
        <v>80.7625</v>
      </c>
      <c r="JY1" s="94" t="n">
        <f aca="false">JV1*JT1</f>
        <v>323.05</v>
      </c>
      <c r="JZ1" s="95" t="n">
        <f aca="false">(JU1*24.96/100)+JU1</f>
        <v>323.046592</v>
      </c>
      <c r="KA1" s="96" t="s">
        <v>93</v>
      </c>
      <c r="KB1" s="97" t="s">
        <v>94</v>
      </c>
      <c r="KC1" s="98" t="s">
        <v>95</v>
      </c>
      <c r="KD1" s="99" t="s">
        <v>96</v>
      </c>
      <c r="KE1" s="94" t="n">
        <v>1</v>
      </c>
      <c r="KF1" s="94" t="n">
        <v>258.52</v>
      </c>
      <c r="KG1" s="94" t="n">
        <v>323.05</v>
      </c>
      <c r="KH1" s="94" t="n">
        <f aca="false">KG1*0.75</f>
        <v>242.2875</v>
      </c>
      <c r="KI1" s="94" t="n">
        <f aca="false">KG1-KH1</f>
        <v>80.7625</v>
      </c>
      <c r="KJ1" s="94" t="n">
        <f aca="false">KG1*KE1</f>
        <v>323.05</v>
      </c>
      <c r="KK1" s="95" t="n">
        <f aca="false">(KF1*24.96/100)+KF1</f>
        <v>323.046592</v>
      </c>
      <c r="KL1" s="96" t="s">
        <v>93</v>
      </c>
      <c r="KM1" s="97" t="s">
        <v>94</v>
      </c>
      <c r="KN1" s="98" t="s">
        <v>95</v>
      </c>
      <c r="KO1" s="99" t="s">
        <v>96</v>
      </c>
      <c r="KP1" s="94" t="n">
        <v>1</v>
      </c>
      <c r="KQ1" s="94" t="n">
        <v>258.52</v>
      </c>
      <c r="KR1" s="94" t="n">
        <v>323.05</v>
      </c>
      <c r="KS1" s="94" t="n">
        <f aca="false">KR1*0.75</f>
        <v>242.2875</v>
      </c>
      <c r="KT1" s="94" t="n">
        <f aca="false">KR1-KS1</f>
        <v>80.7625</v>
      </c>
      <c r="KU1" s="94" t="n">
        <f aca="false">KR1*KP1</f>
        <v>323.05</v>
      </c>
      <c r="KV1" s="95" t="n">
        <f aca="false">(KQ1*24.96/100)+KQ1</f>
        <v>323.046592</v>
      </c>
      <c r="KW1" s="96" t="s">
        <v>93</v>
      </c>
      <c r="KX1" s="97" t="s">
        <v>94</v>
      </c>
      <c r="KY1" s="98" t="s">
        <v>95</v>
      </c>
      <c r="KZ1" s="99" t="s">
        <v>96</v>
      </c>
      <c r="LA1" s="94" t="n">
        <v>1</v>
      </c>
      <c r="LB1" s="94" t="n">
        <v>258.52</v>
      </c>
      <c r="LC1" s="94" t="n">
        <v>323.05</v>
      </c>
      <c r="LD1" s="94" t="n">
        <f aca="false">LC1*0.75</f>
        <v>242.2875</v>
      </c>
      <c r="LE1" s="94" t="n">
        <f aca="false">LC1-LD1</f>
        <v>80.7625</v>
      </c>
      <c r="LF1" s="94" t="n">
        <f aca="false">LC1*LA1</f>
        <v>323.05</v>
      </c>
      <c r="LG1" s="95" t="n">
        <f aca="false">(LB1*24.96/100)+LB1</f>
        <v>323.046592</v>
      </c>
      <c r="LH1" s="96" t="s">
        <v>93</v>
      </c>
      <c r="LI1" s="97" t="s">
        <v>94</v>
      </c>
      <c r="LJ1" s="98" t="s">
        <v>95</v>
      </c>
      <c r="LK1" s="99" t="s">
        <v>96</v>
      </c>
      <c r="LL1" s="94" t="n">
        <v>1</v>
      </c>
      <c r="LM1" s="94" t="n">
        <v>258.52</v>
      </c>
      <c r="LN1" s="94" t="n">
        <v>323.05</v>
      </c>
      <c r="LO1" s="94" t="n">
        <f aca="false">LN1*0.75</f>
        <v>242.2875</v>
      </c>
      <c r="LP1" s="94" t="n">
        <f aca="false">LN1-LO1</f>
        <v>80.7625</v>
      </c>
      <c r="LQ1" s="94" t="n">
        <f aca="false">LN1*LL1</f>
        <v>323.05</v>
      </c>
      <c r="LR1" s="95" t="n">
        <f aca="false">(LM1*24.96/100)+LM1</f>
        <v>323.046592</v>
      </c>
      <c r="LS1" s="96" t="s">
        <v>93</v>
      </c>
      <c r="LT1" s="97" t="s">
        <v>94</v>
      </c>
      <c r="LU1" s="98" t="s">
        <v>95</v>
      </c>
      <c r="LV1" s="99" t="s">
        <v>96</v>
      </c>
      <c r="LW1" s="94" t="n">
        <v>1</v>
      </c>
      <c r="LX1" s="94" t="n">
        <v>258.52</v>
      </c>
      <c r="LY1" s="94" t="n">
        <v>323.05</v>
      </c>
      <c r="LZ1" s="94" t="n">
        <f aca="false">LY1*0.75</f>
        <v>242.2875</v>
      </c>
      <c r="MA1" s="94" t="n">
        <f aca="false">LY1-LZ1</f>
        <v>80.7625</v>
      </c>
      <c r="MB1" s="94" t="n">
        <f aca="false">LY1*LW1</f>
        <v>323.05</v>
      </c>
      <c r="MC1" s="95" t="n">
        <f aca="false">(LX1*24.96/100)+LX1</f>
        <v>323.046592</v>
      </c>
      <c r="MD1" s="96" t="s">
        <v>93</v>
      </c>
      <c r="ME1" s="97" t="s">
        <v>94</v>
      </c>
      <c r="MF1" s="98" t="s">
        <v>95</v>
      </c>
      <c r="MG1" s="99" t="s">
        <v>96</v>
      </c>
      <c r="MH1" s="94" t="n">
        <v>1</v>
      </c>
      <c r="MI1" s="94" t="n">
        <v>258.52</v>
      </c>
      <c r="MJ1" s="94" t="n">
        <v>323.05</v>
      </c>
      <c r="MK1" s="94" t="n">
        <f aca="false">MJ1*0.75</f>
        <v>242.2875</v>
      </c>
      <c r="ML1" s="94" t="n">
        <f aca="false">MJ1-MK1</f>
        <v>80.7625</v>
      </c>
      <c r="MM1" s="94" t="n">
        <f aca="false">MJ1*MH1</f>
        <v>323.05</v>
      </c>
      <c r="MN1" s="95" t="n">
        <f aca="false">(MI1*24.96/100)+MI1</f>
        <v>323.046592</v>
      </c>
      <c r="MO1" s="96" t="s">
        <v>93</v>
      </c>
      <c r="MP1" s="97" t="s">
        <v>94</v>
      </c>
      <c r="MQ1" s="98" t="s">
        <v>95</v>
      </c>
      <c r="MR1" s="99" t="s">
        <v>96</v>
      </c>
      <c r="MS1" s="94" t="n">
        <v>1</v>
      </c>
      <c r="MT1" s="94" t="n">
        <v>258.52</v>
      </c>
      <c r="MU1" s="94" t="n">
        <v>323.05</v>
      </c>
      <c r="MV1" s="94" t="n">
        <f aca="false">MU1*0.75</f>
        <v>242.2875</v>
      </c>
      <c r="MW1" s="94" t="n">
        <f aca="false">MU1-MV1</f>
        <v>80.7625</v>
      </c>
      <c r="MX1" s="94" t="n">
        <f aca="false">MU1*MS1</f>
        <v>323.05</v>
      </c>
      <c r="MY1" s="95" t="n">
        <f aca="false">(MT1*24.96/100)+MT1</f>
        <v>323.046592</v>
      </c>
      <c r="MZ1" s="96" t="s">
        <v>93</v>
      </c>
      <c r="NA1" s="97" t="s">
        <v>94</v>
      </c>
      <c r="NB1" s="98" t="s">
        <v>95</v>
      </c>
      <c r="NC1" s="99" t="s">
        <v>96</v>
      </c>
      <c r="ND1" s="94" t="n">
        <v>1</v>
      </c>
      <c r="NE1" s="94" t="n">
        <v>258.52</v>
      </c>
      <c r="NF1" s="94" t="n">
        <v>323.05</v>
      </c>
      <c r="NG1" s="94" t="n">
        <f aca="false">NF1*0.75</f>
        <v>242.2875</v>
      </c>
      <c r="NH1" s="94" t="n">
        <f aca="false">NF1-NG1</f>
        <v>80.7625</v>
      </c>
      <c r="NI1" s="94" t="n">
        <f aca="false">NF1*ND1</f>
        <v>323.05</v>
      </c>
      <c r="NJ1" s="95" t="n">
        <f aca="false">(NE1*24.96/100)+NE1</f>
        <v>323.046592</v>
      </c>
      <c r="NK1" s="96" t="s">
        <v>93</v>
      </c>
      <c r="NL1" s="97" t="s">
        <v>94</v>
      </c>
      <c r="NM1" s="98" t="s">
        <v>95</v>
      </c>
      <c r="NN1" s="99" t="s">
        <v>96</v>
      </c>
      <c r="NO1" s="94" t="n">
        <v>1</v>
      </c>
      <c r="NP1" s="94" t="n">
        <v>258.52</v>
      </c>
      <c r="NQ1" s="94" t="n">
        <v>323.05</v>
      </c>
      <c r="NR1" s="94" t="n">
        <f aca="false">NQ1*0.75</f>
        <v>242.2875</v>
      </c>
      <c r="NS1" s="94" t="n">
        <f aca="false">NQ1-NR1</f>
        <v>80.7625</v>
      </c>
      <c r="NT1" s="94" t="n">
        <f aca="false">NQ1*NO1</f>
        <v>323.05</v>
      </c>
      <c r="NU1" s="95" t="n">
        <f aca="false">(NP1*24.96/100)+NP1</f>
        <v>323.046592</v>
      </c>
      <c r="NV1" s="96" t="s">
        <v>93</v>
      </c>
      <c r="NW1" s="97" t="s">
        <v>94</v>
      </c>
      <c r="NX1" s="98" t="s">
        <v>95</v>
      </c>
      <c r="NY1" s="99" t="s">
        <v>96</v>
      </c>
      <c r="NZ1" s="94" t="n">
        <v>1</v>
      </c>
      <c r="OA1" s="94" t="n">
        <v>258.52</v>
      </c>
      <c r="OB1" s="94" t="n">
        <v>323.05</v>
      </c>
      <c r="OC1" s="94" t="n">
        <f aca="false">OB1*0.75</f>
        <v>242.2875</v>
      </c>
      <c r="OD1" s="94" t="n">
        <f aca="false">OB1-OC1</f>
        <v>80.7625</v>
      </c>
      <c r="OE1" s="94" t="n">
        <f aca="false">OB1*NZ1</f>
        <v>323.05</v>
      </c>
      <c r="OF1" s="95" t="n">
        <f aca="false">(OA1*24.96/100)+OA1</f>
        <v>323.046592</v>
      </c>
      <c r="OG1" s="96" t="s">
        <v>93</v>
      </c>
      <c r="OH1" s="97" t="s">
        <v>94</v>
      </c>
      <c r="OI1" s="98" t="s">
        <v>95</v>
      </c>
      <c r="OJ1" s="99" t="s">
        <v>96</v>
      </c>
      <c r="OK1" s="94" t="n">
        <v>1</v>
      </c>
      <c r="OL1" s="94" t="n">
        <v>258.52</v>
      </c>
      <c r="OM1" s="94" t="n">
        <v>323.05</v>
      </c>
      <c r="ON1" s="94" t="n">
        <f aca="false">OM1*0.75</f>
        <v>242.2875</v>
      </c>
      <c r="OO1" s="94" t="n">
        <f aca="false">OM1-ON1</f>
        <v>80.7625</v>
      </c>
      <c r="OP1" s="94" t="n">
        <f aca="false">OM1*OK1</f>
        <v>323.05</v>
      </c>
      <c r="OQ1" s="95" t="n">
        <f aca="false">(OL1*24.96/100)+OL1</f>
        <v>323.046592</v>
      </c>
      <c r="OR1" s="96" t="s">
        <v>93</v>
      </c>
      <c r="OS1" s="97" t="s">
        <v>94</v>
      </c>
      <c r="OT1" s="98" t="s">
        <v>95</v>
      </c>
      <c r="OU1" s="99" t="s">
        <v>96</v>
      </c>
      <c r="OV1" s="94" t="n">
        <v>1</v>
      </c>
      <c r="OW1" s="94" t="n">
        <v>258.52</v>
      </c>
      <c r="OX1" s="94" t="n">
        <v>323.05</v>
      </c>
      <c r="OY1" s="94" t="n">
        <f aca="false">OX1*0.75</f>
        <v>242.2875</v>
      </c>
      <c r="OZ1" s="94" t="n">
        <f aca="false">OX1-OY1</f>
        <v>80.7625</v>
      </c>
      <c r="PA1" s="94" t="n">
        <f aca="false">OX1*OV1</f>
        <v>323.05</v>
      </c>
      <c r="PB1" s="95" t="n">
        <f aca="false">(OW1*24.96/100)+OW1</f>
        <v>323.046592</v>
      </c>
      <c r="PC1" s="96" t="s">
        <v>93</v>
      </c>
      <c r="PD1" s="97" t="s">
        <v>94</v>
      </c>
      <c r="PE1" s="98" t="s">
        <v>95</v>
      </c>
      <c r="PF1" s="99" t="s">
        <v>96</v>
      </c>
      <c r="PG1" s="94" t="n">
        <v>1</v>
      </c>
      <c r="PH1" s="94" t="n">
        <v>258.52</v>
      </c>
      <c r="PI1" s="94" t="n">
        <v>323.05</v>
      </c>
      <c r="PJ1" s="94" t="n">
        <f aca="false">PI1*0.75</f>
        <v>242.2875</v>
      </c>
      <c r="PK1" s="94" t="n">
        <f aca="false">PI1-PJ1</f>
        <v>80.7625</v>
      </c>
      <c r="PL1" s="94" t="n">
        <f aca="false">PI1*PG1</f>
        <v>323.05</v>
      </c>
      <c r="PM1" s="95" t="n">
        <f aca="false">(PH1*24.96/100)+PH1</f>
        <v>323.046592</v>
      </c>
      <c r="PN1" s="96" t="s">
        <v>93</v>
      </c>
      <c r="PO1" s="97" t="s">
        <v>94</v>
      </c>
      <c r="PP1" s="98" t="s">
        <v>95</v>
      </c>
      <c r="PQ1" s="99" t="s">
        <v>96</v>
      </c>
      <c r="PR1" s="94" t="n">
        <v>1</v>
      </c>
      <c r="PS1" s="94" t="n">
        <v>258.52</v>
      </c>
      <c r="PT1" s="94" t="n">
        <v>323.05</v>
      </c>
      <c r="PU1" s="94" t="n">
        <f aca="false">PT1*0.75</f>
        <v>242.2875</v>
      </c>
      <c r="PV1" s="94" t="n">
        <f aca="false">PT1-PU1</f>
        <v>80.7625</v>
      </c>
      <c r="PW1" s="94" t="n">
        <f aca="false">PT1*PR1</f>
        <v>323.05</v>
      </c>
      <c r="PX1" s="95" t="n">
        <f aca="false">(PS1*24.96/100)+PS1</f>
        <v>323.046592</v>
      </c>
      <c r="PY1" s="96" t="s">
        <v>93</v>
      </c>
      <c r="PZ1" s="97" t="s">
        <v>94</v>
      </c>
      <c r="QA1" s="98" t="s">
        <v>95</v>
      </c>
      <c r="QB1" s="99" t="s">
        <v>96</v>
      </c>
      <c r="QC1" s="94" t="n">
        <v>1</v>
      </c>
      <c r="QD1" s="94" t="n">
        <v>258.52</v>
      </c>
      <c r="QE1" s="94" t="n">
        <v>323.05</v>
      </c>
      <c r="QF1" s="94" t="n">
        <f aca="false">QE1*0.75</f>
        <v>242.2875</v>
      </c>
      <c r="QG1" s="94" t="n">
        <f aca="false">QE1-QF1</f>
        <v>80.7625</v>
      </c>
      <c r="QH1" s="94" t="n">
        <f aca="false">QE1*QC1</f>
        <v>323.05</v>
      </c>
      <c r="QI1" s="95" t="n">
        <f aca="false">(QD1*24.96/100)+QD1</f>
        <v>323.046592</v>
      </c>
      <c r="QJ1" s="96" t="s">
        <v>93</v>
      </c>
      <c r="QK1" s="97" t="s">
        <v>94</v>
      </c>
      <c r="QL1" s="98" t="s">
        <v>95</v>
      </c>
      <c r="QM1" s="99" t="s">
        <v>96</v>
      </c>
      <c r="QN1" s="94" t="n">
        <v>1</v>
      </c>
      <c r="QO1" s="94" t="n">
        <v>258.52</v>
      </c>
      <c r="QP1" s="94" t="n">
        <v>323.05</v>
      </c>
      <c r="QQ1" s="94" t="n">
        <f aca="false">QP1*0.75</f>
        <v>242.2875</v>
      </c>
      <c r="QR1" s="94" t="n">
        <f aca="false">QP1-QQ1</f>
        <v>80.7625</v>
      </c>
      <c r="QS1" s="94" t="n">
        <f aca="false">QP1*QN1</f>
        <v>323.05</v>
      </c>
      <c r="QT1" s="95" t="n">
        <f aca="false">(QO1*24.96/100)+QO1</f>
        <v>323.046592</v>
      </c>
      <c r="QU1" s="96" t="s">
        <v>93</v>
      </c>
      <c r="QV1" s="97" t="s">
        <v>94</v>
      </c>
      <c r="QW1" s="98" t="s">
        <v>95</v>
      </c>
      <c r="QX1" s="99" t="s">
        <v>96</v>
      </c>
      <c r="QY1" s="94" t="n">
        <v>1</v>
      </c>
      <c r="QZ1" s="94" t="n">
        <v>258.52</v>
      </c>
      <c r="RA1" s="94" t="n">
        <v>323.05</v>
      </c>
      <c r="RB1" s="94" t="n">
        <f aca="false">RA1*0.75</f>
        <v>242.2875</v>
      </c>
      <c r="RC1" s="94" t="n">
        <f aca="false">RA1-RB1</f>
        <v>80.7625</v>
      </c>
      <c r="RD1" s="94" t="n">
        <f aca="false">RA1*QY1</f>
        <v>323.05</v>
      </c>
      <c r="RE1" s="95" t="n">
        <f aca="false">(QZ1*24.96/100)+QZ1</f>
        <v>323.046592</v>
      </c>
      <c r="RF1" s="96" t="s">
        <v>93</v>
      </c>
      <c r="RG1" s="97" t="s">
        <v>94</v>
      </c>
      <c r="RH1" s="98" t="s">
        <v>95</v>
      </c>
      <c r="RI1" s="99" t="s">
        <v>96</v>
      </c>
      <c r="RJ1" s="94" t="n">
        <v>1</v>
      </c>
      <c r="RK1" s="94" t="n">
        <v>258.52</v>
      </c>
      <c r="RL1" s="94" t="n">
        <v>323.05</v>
      </c>
      <c r="RM1" s="94" t="n">
        <f aca="false">RL1*0.75</f>
        <v>242.2875</v>
      </c>
      <c r="RN1" s="94" t="n">
        <f aca="false">RL1-RM1</f>
        <v>80.7625</v>
      </c>
      <c r="RO1" s="94" t="n">
        <f aca="false">RL1*RJ1</f>
        <v>323.05</v>
      </c>
      <c r="RP1" s="95" t="n">
        <f aca="false">(RK1*24.96/100)+RK1</f>
        <v>323.046592</v>
      </c>
      <c r="RQ1" s="96" t="s">
        <v>93</v>
      </c>
      <c r="RR1" s="97" t="s">
        <v>94</v>
      </c>
      <c r="RS1" s="98" t="s">
        <v>95</v>
      </c>
      <c r="RT1" s="99" t="s">
        <v>96</v>
      </c>
      <c r="RU1" s="94" t="n">
        <v>1</v>
      </c>
      <c r="RV1" s="94" t="n">
        <v>258.52</v>
      </c>
      <c r="RW1" s="94" t="n">
        <v>323.05</v>
      </c>
      <c r="RX1" s="94" t="n">
        <f aca="false">RW1*0.75</f>
        <v>242.2875</v>
      </c>
      <c r="RY1" s="94" t="n">
        <f aca="false">RW1-RX1</f>
        <v>80.7625</v>
      </c>
      <c r="RZ1" s="94" t="n">
        <f aca="false">RW1*RU1</f>
        <v>323.05</v>
      </c>
      <c r="SA1" s="95" t="n">
        <f aca="false">(RV1*24.96/100)+RV1</f>
        <v>323.046592</v>
      </c>
      <c r="SB1" s="96" t="s">
        <v>93</v>
      </c>
      <c r="SC1" s="97" t="s">
        <v>94</v>
      </c>
      <c r="SD1" s="98" t="s">
        <v>95</v>
      </c>
      <c r="SE1" s="99" t="s">
        <v>96</v>
      </c>
      <c r="SF1" s="94" t="n">
        <v>1</v>
      </c>
      <c r="SG1" s="94" t="n">
        <v>258.52</v>
      </c>
      <c r="SH1" s="94" t="n">
        <v>323.05</v>
      </c>
      <c r="SI1" s="94" t="n">
        <f aca="false">SH1*0.75</f>
        <v>242.2875</v>
      </c>
      <c r="SJ1" s="94" t="n">
        <f aca="false">SH1-SI1</f>
        <v>80.7625</v>
      </c>
      <c r="SK1" s="94" t="n">
        <f aca="false">SH1*SF1</f>
        <v>323.05</v>
      </c>
      <c r="SL1" s="95" t="n">
        <f aca="false">(SG1*24.96/100)+SG1</f>
        <v>323.046592</v>
      </c>
      <c r="SM1" s="96" t="s">
        <v>93</v>
      </c>
      <c r="SN1" s="97" t="s">
        <v>94</v>
      </c>
      <c r="SO1" s="98" t="s">
        <v>95</v>
      </c>
      <c r="SP1" s="99" t="s">
        <v>96</v>
      </c>
      <c r="SQ1" s="94" t="n">
        <v>1</v>
      </c>
      <c r="SR1" s="94" t="n">
        <v>258.52</v>
      </c>
      <c r="SS1" s="94" t="n">
        <v>323.05</v>
      </c>
      <c r="ST1" s="94" t="n">
        <f aca="false">SS1*0.75</f>
        <v>242.2875</v>
      </c>
      <c r="SU1" s="94" t="n">
        <f aca="false">SS1-ST1</f>
        <v>80.7625</v>
      </c>
      <c r="SV1" s="94" t="n">
        <f aca="false">SS1*SQ1</f>
        <v>323.05</v>
      </c>
      <c r="SW1" s="95" t="n">
        <f aca="false">(SR1*24.96/100)+SR1</f>
        <v>323.046592</v>
      </c>
      <c r="SX1" s="96" t="s">
        <v>93</v>
      </c>
      <c r="SY1" s="97" t="s">
        <v>94</v>
      </c>
      <c r="SZ1" s="98" t="s">
        <v>95</v>
      </c>
      <c r="TA1" s="99" t="s">
        <v>96</v>
      </c>
      <c r="TB1" s="94" t="n">
        <v>1</v>
      </c>
      <c r="TC1" s="94" t="n">
        <v>258.52</v>
      </c>
      <c r="TD1" s="94" t="n">
        <v>323.05</v>
      </c>
      <c r="TE1" s="94" t="n">
        <f aca="false">TD1*0.75</f>
        <v>242.2875</v>
      </c>
      <c r="TF1" s="94" t="n">
        <f aca="false">TD1-TE1</f>
        <v>80.7625</v>
      </c>
      <c r="TG1" s="94" t="n">
        <f aca="false">TD1*TB1</f>
        <v>323.05</v>
      </c>
      <c r="TH1" s="95" t="n">
        <f aca="false">(TC1*24.96/100)+TC1</f>
        <v>323.046592</v>
      </c>
      <c r="TI1" s="96" t="s">
        <v>93</v>
      </c>
      <c r="TJ1" s="97" t="s">
        <v>94</v>
      </c>
      <c r="TK1" s="98" t="s">
        <v>95</v>
      </c>
      <c r="TL1" s="99" t="s">
        <v>96</v>
      </c>
      <c r="TM1" s="94" t="n">
        <v>1</v>
      </c>
      <c r="TN1" s="94" t="n">
        <v>258.52</v>
      </c>
      <c r="TO1" s="94" t="n">
        <v>323.05</v>
      </c>
      <c r="TP1" s="94" t="n">
        <f aca="false">TO1*0.75</f>
        <v>242.2875</v>
      </c>
      <c r="TQ1" s="94" t="n">
        <f aca="false">TO1-TP1</f>
        <v>80.7625</v>
      </c>
      <c r="TR1" s="94" t="n">
        <f aca="false">TO1*TM1</f>
        <v>323.05</v>
      </c>
      <c r="TS1" s="95" t="n">
        <f aca="false">(TN1*24.96/100)+TN1</f>
        <v>323.046592</v>
      </c>
      <c r="TT1" s="96" t="s">
        <v>93</v>
      </c>
      <c r="TU1" s="97" t="s">
        <v>94</v>
      </c>
      <c r="TV1" s="98" t="s">
        <v>95</v>
      </c>
      <c r="TW1" s="99" t="s">
        <v>96</v>
      </c>
      <c r="TX1" s="94" t="n">
        <v>1</v>
      </c>
      <c r="TY1" s="94" t="n">
        <v>258.52</v>
      </c>
      <c r="TZ1" s="94" t="n">
        <v>323.05</v>
      </c>
      <c r="UA1" s="94" t="n">
        <f aca="false">TZ1*0.75</f>
        <v>242.2875</v>
      </c>
      <c r="UB1" s="94" t="n">
        <f aca="false">TZ1-UA1</f>
        <v>80.7625</v>
      </c>
      <c r="UC1" s="94" t="n">
        <f aca="false">TZ1*TX1</f>
        <v>323.05</v>
      </c>
      <c r="UD1" s="95" t="n">
        <f aca="false">(TY1*24.96/100)+TY1</f>
        <v>323.046592</v>
      </c>
      <c r="UE1" s="96" t="s">
        <v>93</v>
      </c>
      <c r="UF1" s="97" t="s">
        <v>94</v>
      </c>
      <c r="UG1" s="98" t="s">
        <v>95</v>
      </c>
      <c r="UH1" s="99" t="s">
        <v>96</v>
      </c>
      <c r="UI1" s="94" t="n">
        <v>1</v>
      </c>
      <c r="UJ1" s="94" t="n">
        <v>258.52</v>
      </c>
      <c r="UK1" s="94" t="n">
        <v>323.05</v>
      </c>
      <c r="UL1" s="94" t="n">
        <f aca="false">UK1*0.75</f>
        <v>242.2875</v>
      </c>
      <c r="UM1" s="94" t="n">
        <f aca="false">UK1-UL1</f>
        <v>80.7625</v>
      </c>
      <c r="UN1" s="94" t="n">
        <f aca="false">UK1*UI1</f>
        <v>323.05</v>
      </c>
      <c r="UO1" s="95" t="n">
        <f aca="false">(UJ1*24.96/100)+UJ1</f>
        <v>323.046592</v>
      </c>
      <c r="UP1" s="96" t="s">
        <v>93</v>
      </c>
      <c r="UQ1" s="97" t="s">
        <v>94</v>
      </c>
      <c r="UR1" s="98" t="s">
        <v>95</v>
      </c>
      <c r="US1" s="99" t="s">
        <v>96</v>
      </c>
      <c r="UT1" s="94" t="n">
        <v>1</v>
      </c>
      <c r="UU1" s="94" t="n">
        <v>258.52</v>
      </c>
      <c r="UV1" s="94" t="n">
        <v>323.05</v>
      </c>
      <c r="UW1" s="94" t="n">
        <f aca="false">UV1*0.75</f>
        <v>242.2875</v>
      </c>
      <c r="UX1" s="94" t="n">
        <f aca="false">UV1-UW1</f>
        <v>80.7625</v>
      </c>
      <c r="UY1" s="94" t="n">
        <f aca="false">UV1*UT1</f>
        <v>323.05</v>
      </c>
      <c r="UZ1" s="95" t="n">
        <f aca="false">(UU1*24.96/100)+UU1</f>
        <v>323.046592</v>
      </c>
      <c r="VA1" s="96" t="s">
        <v>93</v>
      </c>
      <c r="VB1" s="97" t="s">
        <v>94</v>
      </c>
      <c r="VC1" s="98" t="s">
        <v>95</v>
      </c>
      <c r="VD1" s="99" t="s">
        <v>96</v>
      </c>
      <c r="VE1" s="94" t="n">
        <v>1</v>
      </c>
      <c r="VF1" s="94" t="n">
        <v>258.52</v>
      </c>
      <c r="VG1" s="94" t="n">
        <v>323.05</v>
      </c>
      <c r="VH1" s="94" t="n">
        <f aca="false">VG1*0.75</f>
        <v>242.2875</v>
      </c>
      <c r="VI1" s="94" t="n">
        <f aca="false">VG1-VH1</f>
        <v>80.7625</v>
      </c>
      <c r="VJ1" s="94" t="n">
        <f aca="false">VG1*VE1</f>
        <v>323.05</v>
      </c>
      <c r="VK1" s="95" t="n">
        <f aca="false">(VF1*24.96/100)+VF1</f>
        <v>323.046592</v>
      </c>
      <c r="VL1" s="96" t="s">
        <v>93</v>
      </c>
      <c r="VM1" s="97" t="s">
        <v>94</v>
      </c>
      <c r="VN1" s="98" t="s">
        <v>95</v>
      </c>
      <c r="VO1" s="99" t="s">
        <v>96</v>
      </c>
      <c r="VP1" s="94" t="n">
        <v>1</v>
      </c>
      <c r="VQ1" s="94" t="n">
        <v>258.52</v>
      </c>
      <c r="VR1" s="94" t="n">
        <v>323.05</v>
      </c>
      <c r="VS1" s="94" t="n">
        <f aca="false">VR1*0.75</f>
        <v>242.2875</v>
      </c>
      <c r="VT1" s="94" t="n">
        <f aca="false">VR1-VS1</f>
        <v>80.7625</v>
      </c>
      <c r="VU1" s="94" t="n">
        <f aca="false">VR1*VP1</f>
        <v>323.05</v>
      </c>
      <c r="VV1" s="95" t="n">
        <f aca="false">(VQ1*24.96/100)+VQ1</f>
        <v>323.046592</v>
      </c>
      <c r="VW1" s="96" t="s">
        <v>93</v>
      </c>
      <c r="VX1" s="97" t="s">
        <v>94</v>
      </c>
      <c r="VY1" s="98" t="s">
        <v>95</v>
      </c>
      <c r="VZ1" s="99" t="s">
        <v>96</v>
      </c>
      <c r="WA1" s="94" t="n">
        <v>1</v>
      </c>
      <c r="WB1" s="94" t="n">
        <v>258.52</v>
      </c>
      <c r="WC1" s="94" t="n">
        <v>323.05</v>
      </c>
      <c r="WD1" s="94" t="n">
        <f aca="false">WC1*0.75</f>
        <v>242.2875</v>
      </c>
      <c r="WE1" s="94" t="n">
        <f aca="false">WC1-WD1</f>
        <v>80.7625</v>
      </c>
      <c r="WF1" s="94" t="n">
        <f aca="false">WC1*WA1</f>
        <v>323.05</v>
      </c>
      <c r="WG1" s="95" t="n">
        <f aca="false">(WB1*24.96/100)+WB1</f>
        <v>323.046592</v>
      </c>
      <c r="WH1" s="96" t="s">
        <v>93</v>
      </c>
      <c r="WI1" s="97" t="s">
        <v>94</v>
      </c>
      <c r="WJ1" s="98" t="s">
        <v>95</v>
      </c>
      <c r="WK1" s="99" t="s">
        <v>96</v>
      </c>
      <c r="WL1" s="94" t="n">
        <v>1</v>
      </c>
      <c r="WM1" s="94" t="n">
        <v>258.52</v>
      </c>
      <c r="WN1" s="94" t="n">
        <v>323.05</v>
      </c>
      <c r="WO1" s="94" t="n">
        <f aca="false">WN1*0.75</f>
        <v>242.2875</v>
      </c>
      <c r="WP1" s="94" t="n">
        <f aca="false">WN1-WO1</f>
        <v>80.7625</v>
      </c>
      <c r="WQ1" s="94" t="n">
        <f aca="false">WN1*WL1</f>
        <v>323.05</v>
      </c>
      <c r="WR1" s="95" t="n">
        <f aca="false">(WM1*24.96/100)+WM1</f>
        <v>323.046592</v>
      </c>
      <c r="WS1" s="96" t="s">
        <v>93</v>
      </c>
      <c r="WT1" s="97" t="s">
        <v>94</v>
      </c>
      <c r="WU1" s="98" t="s">
        <v>95</v>
      </c>
      <c r="WV1" s="99" t="s">
        <v>96</v>
      </c>
      <c r="WW1" s="94" t="n">
        <v>1</v>
      </c>
      <c r="WX1" s="94" t="n">
        <v>258.52</v>
      </c>
      <c r="WY1" s="94" t="n">
        <v>323.05</v>
      </c>
      <c r="WZ1" s="94" t="n">
        <f aca="false">WY1*0.75</f>
        <v>242.2875</v>
      </c>
      <c r="XA1" s="94" t="n">
        <f aca="false">WY1-WZ1</f>
        <v>80.7625</v>
      </c>
      <c r="XB1" s="94" t="n">
        <f aca="false">WY1*WW1</f>
        <v>323.05</v>
      </c>
      <c r="XC1" s="95" t="n">
        <f aca="false">(WX1*24.96/100)+WX1</f>
        <v>323.046592</v>
      </c>
      <c r="XD1" s="96" t="s">
        <v>93</v>
      </c>
      <c r="XE1" s="97" t="s">
        <v>94</v>
      </c>
      <c r="XF1" s="98" t="s">
        <v>95</v>
      </c>
      <c r="XG1" s="99" t="s">
        <v>96</v>
      </c>
      <c r="XH1" s="94" t="n">
        <v>1</v>
      </c>
      <c r="XI1" s="94" t="n">
        <v>258.52</v>
      </c>
      <c r="XJ1" s="94" t="n">
        <v>323.05</v>
      </c>
      <c r="XK1" s="94" t="n">
        <f aca="false">XJ1*0.75</f>
        <v>242.2875</v>
      </c>
      <c r="XL1" s="94" t="n">
        <f aca="false">XJ1-XK1</f>
        <v>80.7625</v>
      </c>
      <c r="XM1" s="94" t="n">
        <f aca="false">XJ1*XH1</f>
        <v>323.05</v>
      </c>
      <c r="XN1" s="95" t="n">
        <f aca="false">(XI1*24.96/100)+XI1</f>
        <v>323.046592</v>
      </c>
      <c r="XO1" s="96" t="s">
        <v>93</v>
      </c>
      <c r="XP1" s="97" t="s">
        <v>94</v>
      </c>
      <c r="XQ1" s="98" t="s">
        <v>95</v>
      </c>
      <c r="XR1" s="99" t="s">
        <v>96</v>
      </c>
      <c r="XS1" s="94" t="n">
        <v>1</v>
      </c>
      <c r="XT1" s="94" t="n">
        <v>258.52</v>
      </c>
      <c r="XU1" s="94" t="n">
        <v>323.05</v>
      </c>
      <c r="XV1" s="94" t="n">
        <f aca="false">XU1*0.75</f>
        <v>242.2875</v>
      </c>
      <c r="XW1" s="94" t="n">
        <f aca="false">XU1-XV1</f>
        <v>80.7625</v>
      </c>
      <c r="XX1" s="94" t="n">
        <f aca="false">XU1*XS1</f>
        <v>323.05</v>
      </c>
      <c r="XY1" s="95" t="n">
        <f aca="false">(XT1*24.96/100)+XT1</f>
        <v>323.046592</v>
      </c>
      <c r="XZ1" s="96" t="s">
        <v>93</v>
      </c>
      <c r="YA1" s="97" t="s">
        <v>94</v>
      </c>
      <c r="YB1" s="98" t="s">
        <v>95</v>
      </c>
      <c r="YC1" s="99" t="s">
        <v>96</v>
      </c>
      <c r="YD1" s="94" t="n">
        <v>1</v>
      </c>
      <c r="YE1" s="94" t="n">
        <v>258.52</v>
      </c>
      <c r="YF1" s="94" t="n">
        <v>323.05</v>
      </c>
      <c r="YG1" s="94" t="n">
        <f aca="false">YF1*0.75</f>
        <v>242.2875</v>
      </c>
      <c r="YH1" s="94" t="n">
        <f aca="false">YF1-YG1</f>
        <v>80.7625</v>
      </c>
      <c r="YI1" s="94" t="n">
        <f aca="false">YF1*YD1</f>
        <v>323.05</v>
      </c>
      <c r="YJ1" s="95" t="n">
        <f aca="false">(YE1*24.96/100)+YE1</f>
        <v>323.046592</v>
      </c>
      <c r="YK1" s="96" t="s">
        <v>93</v>
      </c>
      <c r="YL1" s="97" t="s">
        <v>94</v>
      </c>
      <c r="YM1" s="98" t="s">
        <v>95</v>
      </c>
      <c r="YN1" s="99" t="s">
        <v>96</v>
      </c>
      <c r="YO1" s="94" t="n">
        <v>1</v>
      </c>
      <c r="YP1" s="94" t="n">
        <v>258.52</v>
      </c>
      <c r="YQ1" s="94" t="n">
        <v>323.05</v>
      </c>
      <c r="YR1" s="94" t="n">
        <f aca="false">YQ1*0.75</f>
        <v>242.2875</v>
      </c>
      <c r="YS1" s="94" t="n">
        <f aca="false">YQ1-YR1</f>
        <v>80.7625</v>
      </c>
      <c r="YT1" s="94" t="n">
        <f aca="false">YQ1*YO1</f>
        <v>323.05</v>
      </c>
      <c r="YU1" s="95" t="n">
        <f aca="false">(YP1*24.96/100)+YP1</f>
        <v>323.046592</v>
      </c>
      <c r="YV1" s="96" t="s">
        <v>93</v>
      </c>
      <c r="YW1" s="97" t="s">
        <v>94</v>
      </c>
      <c r="YX1" s="98" t="s">
        <v>95</v>
      </c>
      <c r="YY1" s="99" t="s">
        <v>96</v>
      </c>
      <c r="YZ1" s="94" t="n">
        <v>1</v>
      </c>
      <c r="ZA1" s="94" t="n">
        <v>258.52</v>
      </c>
      <c r="ZB1" s="94" t="n">
        <v>323.05</v>
      </c>
      <c r="ZC1" s="94" t="n">
        <f aca="false">ZB1*0.75</f>
        <v>242.2875</v>
      </c>
      <c r="ZD1" s="94" t="n">
        <f aca="false">ZB1-ZC1</f>
        <v>80.7625</v>
      </c>
      <c r="ZE1" s="94" t="n">
        <f aca="false">ZB1*YZ1</f>
        <v>323.05</v>
      </c>
      <c r="ZF1" s="95" t="n">
        <f aca="false">(ZA1*24.96/100)+ZA1</f>
        <v>323.046592</v>
      </c>
      <c r="ZG1" s="96" t="s">
        <v>93</v>
      </c>
      <c r="ZH1" s="97" t="s">
        <v>94</v>
      </c>
      <c r="ZI1" s="98" t="s">
        <v>95</v>
      </c>
      <c r="ZJ1" s="99" t="s">
        <v>96</v>
      </c>
      <c r="ZK1" s="94" t="n">
        <v>1</v>
      </c>
      <c r="ZL1" s="94" t="n">
        <v>258.52</v>
      </c>
      <c r="ZM1" s="94" t="n">
        <v>323.05</v>
      </c>
      <c r="ZN1" s="94" t="n">
        <f aca="false">ZM1*0.75</f>
        <v>242.2875</v>
      </c>
      <c r="ZO1" s="94" t="n">
        <f aca="false">ZM1-ZN1</f>
        <v>80.7625</v>
      </c>
      <c r="ZP1" s="94" t="n">
        <f aca="false">ZM1*ZK1</f>
        <v>323.05</v>
      </c>
      <c r="ZQ1" s="95" t="n">
        <f aca="false">(ZL1*24.96/100)+ZL1</f>
        <v>323.046592</v>
      </c>
      <c r="ZR1" s="96" t="s">
        <v>93</v>
      </c>
      <c r="ZS1" s="97" t="s">
        <v>94</v>
      </c>
      <c r="ZT1" s="98" t="s">
        <v>95</v>
      </c>
      <c r="ZU1" s="99" t="s">
        <v>96</v>
      </c>
      <c r="ZV1" s="94" t="n">
        <v>1</v>
      </c>
      <c r="ZW1" s="94" t="n">
        <v>258.52</v>
      </c>
      <c r="ZX1" s="94" t="n">
        <v>323.05</v>
      </c>
      <c r="ZY1" s="94" t="n">
        <f aca="false">ZX1*0.75</f>
        <v>242.2875</v>
      </c>
      <c r="ZZ1" s="94" t="n">
        <f aca="false">ZX1-ZY1</f>
        <v>80.7625</v>
      </c>
      <c r="AAA1" s="94" t="n">
        <f aca="false">ZX1*ZV1</f>
        <v>323.05</v>
      </c>
      <c r="AAB1" s="95" t="n">
        <f aca="false">(ZW1*24.96/100)+ZW1</f>
        <v>323.046592</v>
      </c>
      <c r="AAC1" s="96" t="s">
        <v>93</v>
      </c>
      <c r="AAD1" s="97" t="s">
        <v>94</v>
      </c>
      <c r="AAE1" s="98" t="s">
        <v>95</v>
      </c>
      <c r="AAF1" s="99" t="s">
        <v>96</v>
      </c>
      <c r="AAG1" s="94" t="n">
        <v>1</v>
      </c>
      <c r="AAH1" s="94" t="n">
        <v>258.52</v>
      </c>
      <c r="AAI1" s="94" t="n">
        <v>323.05</v>
      </c>
      <c r="AAJ1" s="94" t="n">
        <f aca="false">AAI1*0.75</f>
        <v>242.2875</v>
      </c>
      <c r="AAK1" s="94" t="n">
        <f aca="false">AAI1-AAJ1</f>
        <v>80.7625</v>
      </c>
      <c r="AAL1" s="94" t="n">
        <f aca="false">AAI1*AAG1</f>
        <v>323.05</v>
      </c>
      <c r="AAM1" s="95" t="n">
        <f aca="false">(AAH1*24.96/100)+AAH1</f>
        <v>323.046592</v>
      </c>
      <c r="AAN1" s="96" t="s">
        <v>93</v>
      </c>
      <c r="AAO1" s="97" t="s">
        <v>94</v>
      </c>
      <c r="AAP1" s="98" t="s">
        <v>95</v>
      </c>
      <c r="AAQ1" s="99" t="s">
        <v>96</v>
      </c>
      <c r="AAR1" s="94" t="n">
        <v>1</v>
      </c>
      <c r="AAS1" s="94" t="n">
        <v>258.52</v>
      </c>
      <c r="AAT1" s="94" t="n">
        <v>323.05</v>
      </c>
      <c r="AAU1" s="94" t="n">
        <f aca="false">AAT1*0.75</f>
        <v>242.2875</v>
      </c>
      <c r="AAV1" s="94" t="n">
        <f aca="false">AAT1-AAU1</f>
        <v>80.7625</v>
      </c>
      <c r="AAW1" s="94" t="n">
        <f aca="false">AAT1*AAR1</f>
        <v>323.05</v>
      </c>
      <c r="AAX1" s="95" t="n">
        <f aca="false">(AAS1*24.96/100)+AAS1</f>
        <v>323.046592</v>
      </c>
      <c r="AAY1" s="96" t="s">
        <v>93</v>
      </c>
      <c r="AAZ1" s="97" t="s">
        <v>94</v>
      </c>
      <c r="ABA1" s="98" t="s">
        <v>95</v>
      </c>
      <c r="ABB1" s="99" t="s">
        <v>96</v>
      </c>
      <c r="ABC1" s="94" t="n">
        <v>1</v>
      </c>
      <c r="ABD1" s="94" t="n">
        <v>258.52</v>
      </c>
      <c r="ABE1" s="94" t="n">
        <v>323.05</v>
      </c>
      <c r="ABF1" s="94" t="n">
        <f aca="false">ABE1*0.75</f>
        <v>242.2875</v>
      </c>
      <c r="ABG1" s="94" t="n">
        <f aca="false">ABE1-ABF1</f>
        <v>80.7625</v>
      </c>
      <c r="ABH1" s="94" t="n">
        <f aca="false">ABE1*ABC1</f>
        <v>323.05</v>
      </c>
      <c r="ABI1" s="95" t="n">
        <f aca="false">(ABD1*24.96/100)+ABD1</f>
        <v>323.046592</v>
      </c>
      <c r="ABJ1" s="96" t="s">
        <v>93</v>
      </c>
      <c r="ABK1" s="97" t="s">
        <v>94</v>
      </c>
      <c r="ABL1" s="98" t="s">
        <v>95</v>
      </c>
      <c r="ABM1" s="99" t="s">
        <v>96</v>
      </c>
      <c r="ABN1" s="94" t="n">
        <v>1</v>
      </c>
      <c r="ABO1" s="94" t="n">
        <v>258.52</v>
      </c>
      <c r="ABP1" s="94" t="n">
        <v>323.05</v>
      </c>
      <c r="ABQ1" s="94" t="n">
        <f aca="false">ABP1*0.75</f>
        <v>242.2875</v>
      </c>
      <c r="ABR1" s="94" t="n">
        <f aca="false">ABP1-ABQ1</f>
        <v>80.7625</v>
      </c>
      <c r="ABS1" s="94" t="n">
        <f aca="false">ABP1*ABN1</f>
        <v>323.05</v>
      </c>
      <c r="ABT1" s="95" t="n">
        <f aca="false">(ABO1*24.96/100)+ABO1</f>
        <v>323.046592</v>
      </c>
      <c r="ABU1" s="96" t="s">
        <v>93</v>
      </c>
      <c r="ABV1" s="97" t="s">
        <v>94</v>
      </c>
      <c r="ABW1" s="98" t="s">
        <v>95</v>
      </c>
      <c r="ABX1" s="99" t="s">
        <v>96</v>
      </c>
      <c r="ABY1" s="94" t="n">
        <v>1</v>
      </c>
      <c r="ABZ1" s="94" t="n">
        <v>258.52</v>
      </c>
      <c r="ACA1" s="94" t="n">
        <v>323.05</v>
      </c>
      <c r="ACB1" s="94" t="n">
        <f aca="false">ACA1*0.75</f>
        <v>242.2875</v>
      </c>
      <c r="ACC1" s="94" t="n">
        <f aca="false">ACA1-ACB1</f>
        <v>80.7625</v>
      </c>
      <c r="ACD1" s="94" t="n">
        <f aca="false">ACA1*ABY1</f>
        <v>323.05</v>
      </c>
      <c r="ACE1" s="95" t="n">
        <f aca="false">(ABZ1*24.96/100)+ABZ1</f>
        <v>323.046592</v>
      </c>
      <c r="ACF1" s="96" t="s">
        <v>93</v>
      </c>
      <c r="ACG1" s="97" t="s">
        <v>94</v>
      </c>
      <c r="ACH1" s="98" t="s">
        <v>95</v>
      </c>
      <c r="ACI1" s="99" t="s">
        <v>96</v>
      </c>
      <c r="ACJ1" s="94" t="n">
        <v>1</v>
      </c>
      <c r="ACK1" s="94" t="n">
        <v>258.52</v>
      </c>
      <c r="ACL1" s="94" t="n">
        <v>323.05</v>
      </c>
      <c r="ACM1" s="94" t="n">
        <f aca="false">ACL1*0.75</f>
        <v>242.2875</v>
      </c>
      <c r="ACN1" s="94" t="n">
        <f aca="false">ACL1-ACM1</f>
        <v>80.7625</v>
      </c>
      <c r="ACO1" s="94" t="n">
        <f aca="false">ACL1*ACJ1</f>
        <v>323.05</v>
      </c>
      <c r="ACP1" s="95" t="n">
        <f aca="false">(ACK1*24.96/100)+ACK1</f>
        <v>323.046592</v>
      </c>
      <c r="ACQ1" s="96" t="s">
        <v>93</v>
      </c>
      <c r="ACR1" s="97" t="s">
        <v>94</v>
      </c>
      <c r="ACS1" s="98" t="s">
        <v>95</v>
      </c>
      <c r="ACT1" s="99" t="s">
        <v>96</v>
      </c>
      <c r="ACU1" s="94" t="n">
        <v>1</v>
      </c>
      <c r="ACV1" s="94" t="n">
        <v>258.52</v>
      </c>
      <c r="ACW1" s="94" t="n">
        <v>323.05</v>
      </c>
      <c r="ACX1" s="94" t="n">
        <f aca="false">ACW1*0.75</f>
        <v>242.2875</v>
      </c>
      <c r="ACY1" s="94" t="n">
        <f aca="false">ACW1-ACX1</f>
        <v>80.7625</v>
      </c>
      <c r="ACZ1" s="94" t="n">
        <f aca="false">ACW1*ACU1</f>
        <v>323.05</v>
      </c>
      <c r="ADA1" s="95" t="n">
        <f aca="false">(ACV1*24.96/100)+ACV1</f>
        <v>323.046592</v>
      </c>
      <c r="ADB1" s="96" t="s">
        <v>93</v>
      </c>
      <c r="ADC1" s="97" t="s">
        <v>94</v>
      </c>
      <c r="ADD1" s="98" t="s">
        <v>95</v>
      </c>
      <c r="ADE1" s="99" t="s">
        <v>96</v>
      </c>
      <c r="ADF1" s="94" t="n">
        <v>1</v>
      </c>
      <c r="ADG1" s="94" t="n">
        <v>258.52</v>
      </c>
      <c r="ADH1" s="94" t="n">
        <v>323.05</v>
      </c>
      <c r="ADI1" s="94" t="n">
        <f aca="false">ADH1*0.75</f>
        <v>242.2875</v>
      </c>
      <c r="ADJ1" s="94" t="n">
        <f aca="false">ADH1-ADI1</f>
        <v>80.7625</v>
      </c>
      <c r="ADK1" s="94" t="n">
        <f aca="false">ADH1*ADF1</f>
        <v>323.05</v>
      </c>
      <c r="ADL1" s="95" t="n">
        <f aca="false">(ADG1*24.96/100)+ADG1</f>
        <v>323.046592</v>
      </c>
      <c r="ADM1" s="96" t="s">
        <v>93</v>
      </c>
      <c r="ADN1" s="97" t="s">
        <v>94</v>
      </c>
      <c r="ADO1" s="98" t="s">
        <v>95</v>
      </c>
      <c r="ADP1" s="99" t="s">
        <v>96</v>
      </c>
      <c r="ADQ1" s="94" t="n">
        <v>1</v>
      </c>
      <c r="ADR1" s="94" t="n">
        <v>258.52</v>
      </c>
      <c r="ADS1" s="94" t="n">
        <v>323.05</v>
      </c>
      <c r="ADT1" s="94" t="n">
        <f aca="false">ADS1*0.75</f>
        <v>242.2875</v>
      </c>
      <c r="ADU1" s="94" t="n">
        <f aca="false">ADS1-ADT1</f>
        <v>80.7625</v>
      </c>
      <c r="ADV1" s="94" t="n">
        <f aca="false">ADS1*ADQ1</f>
        <v>323.05</v>
      </c>
      <c r="ADW1" s="95" t="n">
        <f aca="false">(ADR1*24.96/100)+ADR1</f>
        <v>323.046592</v>
      </c>
      <c r="ADX1" s="96" t="s">
        <v>93</v>
      </c>
      <c r="ADY1" s="97" t="s">
        <v>94</v>
      </c>
      <c r="ADZ1" s="98" t="s">
        <v>95</v>
      </c>
      <c r="AEA1" s="99" t="s">
        <v>96</v>
      </c>
      <c r="AEB1" s="94" t="n">
        <v>1</v>
      </c>
      <c r="AEC1" s="94" t="n">
        <v>258.52</v>
      </c>
      <c r="AED1" s="94" t="n">
        <v>323.05</v>
      </c>
      <c r="AEE1" s="94" t="n">
        <f aca="false">AED1*0.75</f>
        <v>242.2875</v>
      </c>
      <c r="AEF1" s="94" t="n">
        <f aca="false">AED1-AEE1</f>
        <v>80.7625</v>
      </c>
      <c r="AEG1" s="94" t="n">
        <f aca="false">AED1*AEB1</f>
        <v>323.05</v>
      </c>
      <c r="AEH1" s="95" t="n">
        <f aca="false">(AEC1*24.96/100)+AEC1</f>
        <v>323.046592</v>
      </c>
      <c r="AEI1" s="96" t="s">
        <v>93</v>
      </c>
      <c r="AEJ1" s="97" t="s">
        <v>94</v>
      </c>
      <c r="AEK1" s="98" t="s">
        <v>95</v>
      </c>
      <c r="AEL1" s="99" t="s">
        <v>96</v>
      </c>
      <c r="AEM1" s="94" t="n">
        <v>1</v>
      </c>
      <c r="AEN1" s="94" t="n">
        <v>258.52</v>
      </c>
      <c r="AEO1" s="94" t="n">
        <v>323.05</v>
      </c>
      <c r="AEP1" s="94" t="n">
        <f aca="false">AEO1*0.75</f>
        <v>242.2875</v>
      </c>
      <c r="AEQ1" s="94" t="n">
        <f aca="false">AEO1-AEP1</f>
        <v>80.7625</v>
      </c>
      <c r="AER1" s="94" t="n">
        <f aca="false">AEO1*AEM1</f>
        <v>323.05</v>
      </c>
      <c r="AES1" s="95" t="n">
        <f aca="false">(AEN1*24.96/100)+AEN1</f>
        <v>323.046592</v>
      </c>
      <c r="AET1" s="96" t="s">
        <v>93</v>
      </c>
      <c r="AEU1" s="97" t="s">
        <v>94</v>
      </c>
      <c r="AEV1" s="98" t="s">
        <v>95</v>
      </c>
      <c r="AEW1" s="99" t="s">
        <v>96</v>
      </c>
      <c r="AEX1" s="94" t="n">
        <v>1</v>
      </c>
      <c r="AEY1" s="94" t="n">
        <v>258.52</v>
      </c>
      <c r="AEZ1" s="94" t="n">
        <v>323.05</v>
      </c>
      <c r="AFA1" s="94" t="n">
        <f aca="false">AEZ1*0.75</f>
        <v>242.2875</v>
      </c>
      <c r="AFB1" s="94" t="n">
        <f aca="false">AEZ1-AFA1</f>
        <v>80.7625</v>
      </c>
      <c r="AFC1" s="94" t="n">
        <f aca="false">AEZ1*AEX1</f>
        <v>323.05</v>
      </c>
      <c r="AFD1" s="95" t="n">
        <f aca="false">(AEY1*24.96/100)+AEY1</f>
        <v>323.046592</v>
      </c>
      <c r="AFE1" s="96" t="s">
        <v>93</v>
      </c>
      <c r="AFF1" s="97" t="s">
        <v>94</v>
      </c>
      <c r="AFG1" s="98" t="s">
        <v>95</v>
      </c>
      <c r="AFH1" s="99" t="s">
        <v>96</v>
      </c>
      <c r="AFI1" s="94" t="n">
        <v>1</v>
      </c>
      <c r="AFJ1" s="94" t="n">
        <v>258.52</v>
      </c>
      <c r="AFK1" s="94" t="n">
        <v>323.05</v>
      </c>
      <c r="AFL1" s="94" t="n">
        <f aca="false">AFK1*0.75</f>
        <v>242.2875</v>
      </c>
      <c r="AFM1" s="94" t="n">
        <f aca="false">AFK1-AFL1</f>
        <v>80.7625</v>
      </c>
      <c r="AFN1" s="94" t="n">
        <f aca="false">AFK1*AFI1</f>
        <v>323.05</v>
      </c>
      <c r="AFO1" s="95" t="n">
        <f aca="false">(AFJ1*24.96/100)+AFJ1</f>
        <v>323.046592</v>
      </c>
      <c r="AFP1" s="96" t="s">
        <v>93</v>
      </c>
      <c r="AFQ1" s="97" t="s">
        <v>94</v>
      </c>
      <c r="AFR1" s="98" t="s">
        <v>95</v>
      </c>
      <c r="AFS1" s="99" t="s">
        <v>96</v>
      </c>
      <c r="AFT1" s="94" t="n">
        <v>1</v>
      </c>
      <c r="AFU1" s="94" t="n">
        <v>258.52</v>
      </c>
      <c r="AFV1" s="94" t="n">
        <v>323.05</v>
      </c>
      <c r="AFW1" s="94" t="n">
        <f aca="false">AFV1*0.75</f>
        <v>242.2875</v>
      </c>
      <c r="AFX1" s="94" t="n">
        <f aca="false">AFV1-AFW1</f>
        <v>80.7625</v>
      </c>
      <c r="AFY1" s="94" t="n">
        <f aca="false">AFV1*AFT1</f>
        <v>323.05</v>
      </c>
      <c r="AFZ1" s="95" t="n">
        <f aca="false">(AFU1*24.96/100)+AFU1</f>
        <v>323.046592</v>
      </c>
      <c r="AGA1" s="96" t="s">
        <v>93</v>
      </c>
      <c r="AGB1" s="97" t="s">
        <v>94</v>
      </c>
      <c r="AGC1" s="98" t="s">
        <v>95</v>
      </c>
      <c r="AGD1" s="99" t="s">
        <v>96</v>
      </c>
      <c r="AGE1" s="94" t="n">
        <v>1</v>
      </c>
      <c r="AGF1" s="94" t="n">
        <v>258.52</v>
      </c>
      <c r="AGG1" s="94" t="n">
        <v>323.05</v>
      </c>
      <c r="AGH1" s="94" t="n">
        <f aca="false">AGG1*0.75</f>
        <v>242.2875</v>
      </c>
      <c r="AGI1" s="94" t="n">
        <f aca="false">AGG1-AGH1</f>
        <v>80.7625</v>
      </c>
      <c r="AGJ1" s="94" t="n">
        <f aca="false">AGG1*AGE1</f>
        <v>323.05</v>
      </c>
      <c r="AGK1" s="95" t="n">
        <f aca="false">(AGF1*24.96/100)+AGF1</f>
        <v>323.046592</v>
      </c>
      <c r="AGL1" s="96" t="s">
        <v>93</v>
      </c>
      <c r="AGM1" s="97" t="s">
        <v>94</v>
      </c>
      <c r="AGN1" s="98" t="s">
        <v>95</v>
      </c>
      <c r="AGO1" s="99" t="s">
        <v>96</v>
      </c>
      <c r="AGP1" s="94" t="n">
        <v>1</v>
      </c>
      <c r="AGQ1" s="94" t="n">
        <v>258.52</v>
      </c>
      <c r="AGR1" s="94" t="n">
        <v>323.05</v>
      </c>
      <c r="AGS1" s="94" t="n">
        <f aca="false">AGR1*0.75</f>
        <v>242.2875</v>
      </c>
      <c r="AGT1" s="94" t="n">
        <f aca="false">AGR1-AGS1</f>
        <v>80.7625</v>
      </c>
      <c r="AGU1" s="94" t="n">
        <f aca="false">AGR1*AGP1</f>
        <v>323.05</v>
      </c>
      <c r="AGV1" s="95" t="n">
        <f aca="false">(AGQ1*24.96/100)+AGQ1</f>
        <v>323.046592</v>
      </c>
      <c r="AGW1" s="96" t="s">
        <v>93</v>
      </c>
      <c r="AGX1" s="97" t="s">
        <v>94</v>
      </c>
      <c r="AGY1" s="98" t="s">
        <v>95</v>
      </c>
      <c r="AGZ1" s="99" t="s">
        <v>96</v>
      </c>
      <c r="AHA1" s="94" t="n">
        <v>1</v>
      </c>
      <c r="AHB1" s="94" t="n">
        <v>258.52</v>
      </c>
      <c r="AHC1" s="94" t="n">
        <v>323.05</v>
      </c>
      <c r="AHD1" s="94" t="n">
        <f aca="false">AHC1*0.75</f>
        <v>242.2875</v>
      </c>
      <c r="AHE1" s="94" t="n">
        <f aca="false">AHC1-AHD1</f>
        <v>80.7625</v>
      </c>
      <c r="AHF1" s="94" t="n">
        <f aca="false">AHC1*AHA1</f>
        <v>323.05</v>
      </c>
      <c r="AHG1" s="95" t="n">
        <f aca="false">(AHB1*24.96/100)+AHB1</f>
        <v>323.046592</v>
      </c>
      <c r="AHH1" s="96" t="s">
        <v>93</v>
      </c>
      <c r="AHI1" s="97" t="s">
        <v>94</v>
      </c>
      <c r="AHJ1" s="98" t="s">
        <v>95</v>
      </c>
      <c r="AHK1" s="99" t="s">
        <v>96</v>
      </c>
      <c r="AHL1" s="94" t="n">
        <v>1</v>
      </c>
      <c r="AHM1" s="94" t="n">
        <v>258.52</v>
      </c>
      <c r="AHN1" s="94" t="n">
        <v>323.05</v>
      </c>
      <c r="AHO1" s="94" t="n">
        <f aca="false">AHN1*0.75</f>
        <v>242.2875</v>
      </c>
      <c r="AHP1" s="94" t="n">
        <f aca="false">AHN1-AHO1</f>
        <v>80.7625</v>
      </c>
      <c r="AHQ1" s="94" t="n">
        <f aca="false">AHN1*AHL1</f>
        <v>323.05</v>
      </c>
      <c r="AHR1" s="95" t="n">
        <f aca="false">(AHM1*24.96/100)+AHM1</f>
        <v>323.046592</v>
      </c>
      <c r="AHS1" s="96" t="s">
        <v>93</v>
      </c>
      <c r="AHT1" s="97" t="s">
        <v>94</v>
      </c>
      <c r="AHU1" s="98" t="s">
        <v>95</v>
      </c>
      <c r="AHV1" s="99" t="s">
        <v>96</v>
      </c>
      <c r="AHW1" s="94" t="n">
        <v>1</v>
      </c>
      <c r="AHX1" s="94" t="n">
        <v>258.52</v>
      </c>
      <c r="AHY1" s="94" t="n">
        <v>323.05</v>
      </c>
      <c r="AHZ1" s="94" t="n">
        <f aca="false">AHY1*0.75</f>
        <v>242.2875</v>
      </c>
      <c r="AIA1" s="94" t="n">
        <f aca="false">AHY1-AHZ1</f>
        <v>80.7625</v>
      </c>
      <c r="AIB1" s="94" t="n">
        <f aca="false">AHY1*AHW1</f>
        <v>323.05</v>
      </c>
      <c r="AIC1" s="95" t="n">
        <f aca="false">(AHX1*24.96/100)+AHX1</f>
        <v>323.046592</v>
      </c>
      <c r="AID1" s="96" t="s">
        <v>93</v>
      </c>
      <c r="AIE1" s="97" t="s">
        <v>94</v>
      </c>
      <c r="AIF1" s="98" t="s">
        <v>95</v>
      </c>
      <c r="AIG1" s="99" t="s">
        <v>96</v>
      </c>
      <c r="AIH1" s="94" t="n">
        <v>1</v>
      </c>
      <c r="AII1" s="94" t="n">
        <v>258.52</v>
      </c>
      <c r="AIJ1" s="94" t="n">
        <v>323.05</v>
      </c>
      <c r="AIK1" s="94" t="n">
        <f aca="false">AIJ1*0.75</f>
        <v>242.2875</v>
      </c>
      <c r="AIL1" s="94" t="n">
        <f aca="false">AIJ1-AIK1</f>
        <v>80.7625</v>
      </c>
      <c r="AIM1" s="94" t="n">
        <f aca="false">AIJ1*AIH1</f>
        <v>323.05</v>
      </c>
      <c r="AIN1" s="95" t="n">
        <f aca="false">(AII1*24.96/100)+AII1</f>
        <v>323.046592</v>
      </c>
      <c r="AIO1" s="96" t="s">
        <v>93</v>
      </c>
      <c r="AIP1" s="97" t="s">
        <v>94</v>
      </c>
      <c r="AIQ1" s="98" t="s">
        <v>95</v>
      </c>
      <c r="AIR1" s="99" t="s">
        <v>96</v>
      </c>
      <c r="AIS1" s="94" t="n">
        <v>1</v>
      </c>
      <c r="AIT1" s="94" t="n">
        <v>258.52</v>
      </c>
      <c r="AIU1" s="94" t="n">
        <v>323.05</v>
      </c>
      <c r="AIV1" s="94" t="n">
        <f aca="false">AIU1*0.75</f>
        <v>242.2875</v>
      </c>
      <c r="AIW1" s="94" t="n">
        <f aca="false">AIU1-AIV1</f>
        <v>80.7625</v>
      </c>
      <c r="AIX1" s="94" t="n">
        <f aca="false">AIU1*AIS1</f>
        <v>323.05</v>
      </c>
      <c r="AIY1" s="95" t="n">
        <f aca="false">(AIT1*24.96/100)+AIT1</f>
        <v>323.046592</v>
      </c>
      <c r="AIZ1" s="96" t="s">
        <v>93</v>
      </c>
      <c r="AJA1" s="97" t="s">
        <v>94</v>
      </c>
      <c r="AJB1" s="98" t="s">
        <v>95</v>
      </c>
      <c r="AJC1" s="99" t="s">
        <v>96</v>
      </c>
      <c r="AJD1" s="94" t="n">
        <v>1</v>
      </c>
      <c r="AJE1" s="94" t="n">
        <v>258.52</v>
      </c>
      <c r="AJF1" s="94" t="n">
        <v>323.05</v>
      </c>
      <c r="AJG1" s="94" t="n">
        <f aca="false">AJF1*0.75</f>
        <v>242.2875</v>
      </c>
      <c r="AJH1" s="94" t="n">
        <f aca="false">AJF1-AJG1</f>
        <v>80.7625</v>
      </c>
      <c r="AJI1" s="94" t="n">
        <f aca="false">AJF1*AJD1</f>
        <v>323.05</v>
      </c>
      <c r="AJJ1" s="95" t="n">
        <f aca="false">(AJE1*24.96/100)+AJE1</f>
        <v>323.046592</v>
      </c>
      <c r="AJK1" s="96" t="s">
        <v>93</v>
      </c>
      <c r="AJL1" s="97" t="s">
        <v>94</v>
      </c>
      <c r="AJM1" s="98" t="s">
        <v>95</v>
      </c>
      <c r="AJN1" s="99" t="s">
        <v>96</v>
      </c>
      <c r="AJO1" s="94" t="n">
        <v>1</v>
      </c>
      <c r="AJP1" s="94" t="n">
        <v>258.52</v>
      </c>
      <c r="AJQ1" s="94" t="n">
        <v>323.05</v>
      </c>
      <c r="AJR1" s="94" t="n">
        <f aca="false">AJQ1*0.75</f>
        <v>242.2875</v>
      </c>
      <c r="AJS1" s="94" t="n">
        <f aca="false">AJQ1-AJR1</f>
        <v>80.7625</v>
      </c>
      <c r="AJT1" s="94" t="n">
        <f aca="false">AJQ1*AJO1</f>
        <v>323.05</v>
      </c>
      <c r="AJU1" s="95" t="n">
        <f aca="false">(AJP1*24.96/100)+AJP1</f>
        <v>323.046592</v>
      </c>
      <c r="AJV1" s="96" t="s">
        <v>93</v>
      </c>
      <c r="AJW1" s="97" t="s">
        <v>94</v>
      </c>
      <c r="AJX1" s="98" t="s">
        <v>95</v>
      </c>
      <c r="AJY1" s="99" t="s">
        <v>96</v>
      </c>
      <c r="AJZ1" s="94" t="n">
        <v>1</v>
      </c>
      <c r="AKA1" s="94" t="n">
        <v>258.52</v>
      </c>
      <c r="AKB1" s="94" t="n">
        <v>323.05</v>
      </c>
      <c r="AKC1" s="94" t="n">
        <f aca="false">AKB1*0.75</f>
        <v>242.2875</v>
      </c>
      <c r="AKD1" s="94" t="n">
        <f aca="false">AKB1-AKC1</f>
        <v>80.7625</v>
      </c>
      <c r="AKE1" s="94" t="n">
        <f aca="false">AKB1*AJZ1</f>
        <v>323.05</v>
      </c>
      <c r="AKF1" s="95" t="n">
        <f aca="false">(AKA1*24.96/100)+AKA1</f>
        <v>323.046592</v>
      </c>
      <c r="AKG1" s="96" t="s">
        <v>93</v>
      </c>
      <c r="AKH1" s="97" t="s">
        <v>94</v>
      </c>
      <c r="AKI1" s="98" t="s">
        <v>95</v>
      </c>
      <c r="AKJ1" s="99" t="s">
        <v>96</v>
      </c>
      <c r="AKK1" s="94" t="n">
        <v>1</v>
      </c>
      <c r="AKL1" s="94" t="n">
        <v>258.52</v>
      </c>
      <c r="AKM1" s="94" t="n">
        <v>323.05</v>
      </c>
      <c r="AKN1" s="94" t="n">
        <f aca="false">AKM1*0.75</f>
        <v>242.2875</v>
      </c>
      <c r="AKO1" s="94" t="n">
        <f aca="false">AKM1-AKN1</f>
        <v>80.7625</v>
      </c>
      <c r="AKP1" s="94" t="n">
        <f aca="false">AKM1*AKK1</f>
        <v>323.05</v>
      </c>
      <c r="AKQ1" s="95" t="n">
        <f aca="false">(AKL1*24.96/100)+AKL1</f>
        <v>323.046592</v>
      </c>
      <c r="AKR1" s="96" t="s">
        <v>93</v>
      </c>
      <c r="AKS1" s="97" t="s">
        <v>94</v>
      </c>
      <c r="AKT1" s="98" t="s">
        <v>95</v>
      </c>
      <c r="AKU1" s="99" t="s">
        <v>96</v>
      </c>
      <c r="AKV1" s="94" t="n">
        <v>1</v>
      </c>
      <c r="AKW1" s="94" t="n">
        <v>258.52</v>
      </c>
      <c r="AKX1" s="94" t="n">
        <v>323.05</v>
      </c>
      <c r="AKY1" s="94" t="n">
        <f aca="false">AKX1*0.75</f>
        <v>242.2875</v>
      </c>
      <c r="AKZ1" s="94" t="n">
        <f aca="false">AKX1-AKY1</f>
        <v>80.7625</v>
      </c>
      <c r="ALA1" s="94" t="n">
        <f aca="false">AKX1*AKV1</f>
        <v>323.05</v>
      </c>
      <c r="ALB1" s="95" t="n">
        <f aca="false">(AKW1*24.96/100)+AKW1</f>
        <v>323.046592</v>
      </c>
      <c r="ALC1" s="96" t="s">
        <v>93</v>
      </c>
      <c r="ALD1" s="97" t="s">
        <v>94</v>
      </c>
      <c r="ALE1" s="98" t="s">
        <v>95</v>
      </c>
      <c r="ALF1" s="99" t="s">
        <v>96</v>
      </c>
      <c r="ALG1" s="94" t="n">
        <v>1</v>
      </c>
      <c r="ALH1" s="94" t="n">
        <v>258.52</v>
      </c>
      <c r="ALI1" s="94" t="n">
        <v>323.05</v>
      </c>
      <c r="ALJ1" s="94" t="n">
        <f aca="false">ALI1*0.75</f>
        <v>242.2875</v>
      </c>
      <c r="ALK1" s="94" t="n">
        <f aca="false">ALI1-ALJ1</f>
        <v>80.7625</v>
      </c>
      <c r="ALL1" s="94" t="n">
        <f aca="false">ALI1*ALG1</f>
        <v>323.05</v>
      </c>
      <c r="ALM1" s="95" t="n">
        <f aca="false">(ALH1*24.96/100)+ALH1</f>
        <v>323.046592</v>
      </c>
      <c r="ALN1" s="96" t="s">
        <v>93</v>
      </c>
      <c r="ALO1" s="97" t="s">
        <v>94</v>
      </c>
      <c r="ALP1" s="98" t="s">
        <v>95</v>
      </c>
      <c r="ALQ1" s="99" t="s">
        <v>96</v>
      </c>
      <c r="ALR1" s="94" t="n">
        <v>1</v>
      </c>
      <c r="ALS1" s="94" t="n">
        <v>258.52</v>
      </c>
      <c r="ALT1" s="94" t="n">
        <v>323.05</v>
      </c>
      <c r="ALU1" s="94" t="n">
        <f aca="false">ALT1*0.75</f>
        <v>242.2875</v>
      </c>
      <c r="ALV1" s="94" t="n">
        <f aca="false">ALT1-ALU1</f>
        <v>80.7625</v>
      </c>
      <c r="ALW1" s="94" t="n">
        <f aca="false">ALT1*ALR1</f>
        <v>323.05</v>
      </c>
      <c r="ALX1" s="95" t="n">
        <f aca="false">(ALS1*24.96/100)+ALS1</f>
        <v>323.046592</v>
      </c>
      <c r="ALY1" s="96" t="s">
        <v>93</v>
      </c>
    </row>
  </sheetData>
  <conditionalFormatting sqref="E1:F1 P1:Q1 AA1:AB1 AL1:AM1 AW1:AX1 BH1:BI1 BS1:BT1 CD1:CE1 CO1:CP1 CZ1:DA1 DK1:DL1 DV1:DW1 EG1:EH1 ER1:ES1 FC1:FD1 FN1:FO1 FY1:FZ1 GJ1:GK1 GU1:GV1 HF1:HG1 HQ1:HR1 IB1:IC1 IM1:IN1 IX1:IY1 JI1:JJ1 JT1:JU1 KE1:KF1 KP1:KQ1 LA1:LB1 LL1:LM1 LW1:LX1 MH1:MI1 MS1:MT1 ND1:NE1 NO1:NP1 NZ1:OA1 OK1:OL1 OV1:OW1 PG1:PH1 PR1:PS1 QC1:QD1 QN1:QO1 QY1:QZ1 RJ1:RK1 RU1:RV1 SF1:SG1 SQ1:SR1 TB1:TC1 TM1:TN1 TX1:TY1 UI1:UJ1 UT1:UU1 VE1:VF1 VP1:VQ1 WA1:WB1 WL1:WM1 WW1:WX1 XH1:XI1 XS1:XT1 YD1:YE1 YO1:YP1 YZ1:ZA1 ZK1:ZL1 ZV1:ZW1 AAG1:AAH1 AAR1:AAS1 ABC1:ABD1 ABN1:ABO1 ABY1:ABZ1 ACJ1:ACK1 ACU1:ACV1 ADF1:ADG1 ADQ1:ADR1 AEB1:AEC1 AEM1:AEN1 AEX1:AEY1 AFI1:AFJ1 AFT1:AFU1 AGE1:AGF1 AGP1:AGQ1 AHA1:AHB1 AHL1:AHM1 AHW1:AHX1 AIH1:AII1 AIS1:AIT1 AJD1:AJE1 AJO1:AJP1 AJZ1:AKA1 AKK1:AKL1 AKV1:AKW1 ALG1:ALH1 ALR1:ALS1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20141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2018-09-24T17:21:08Z</dcterms:created>
  <dc:creator>TecleEnter</dc:creator>
  <dc:description/>
  <dc:language>pt-BR</dc:language>
  <cp:lastModifiedBy/>
  <cp:lastPrinted>2022-01-26T11:17:46Z</cp:lastPrinted>
  <dcterms:modified xsi:type="dcterms:W3CDTF">2022-01-26T11:21:49Z</dcterms:modified>
  <cp:revision>2204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